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8470" windowHeight="12555" activeTab="1"/>
  </bookViews>
  <sheets>
    <sheet name="経費算定表(治験・薬）" sheetId="6" r:id="rId1"/>
    <sheet name="経費算定表(製販後・薬）" sheetId="7" r:id="rId2"/>
    <sheet name="経費算定表(治験・機器）" sheetId="8" r:id="rId3"/>
    <sheet name="経費算定表(製販後・機器）" sheetId="9" r:id="rId4"/>
  </sheets>
  <definedNames>
    <definedName name="_xlnm.Print_Area" localSheetId="2">'経費算定表(治験・機器）'!$A$1:$V$90</definedName>
    <definedName name="_xlnm.Print_Area" localSheetId="0">'経費算定表(治験・薬）'!$A$1:$V$91</definedName>
    <definedName name="_xlnm.Print_Area" localSheetId="3">'経費算定表(製販後・機器）'!$A$1:$V$90</definedName>
    <definedName name="_xlnm.Print_Area" localSheetId="1">'経費算定表(製販後・薬）'!$A$1:$V$91</definedName>
  </definedNames>
  <calcPr calcId="152511"/>
</workbook>
</file>

<file path=xl/calcChain.xml><?xml version="1.0" encoding="utf-8"?>
<calcChain xmlns="http://schemas.openxmlformats.org/spreadsheetml/2006/main">
  <c r="P20" i="7"/>
  <c r="P14"/>
  <c r="P84" i="9"/>
  <c r="P84" i="8"/>
  <c r="P85" i="7"/>
  <c r="P85" i="6"/>
  <c r="P58" i="9"/>
  <c r="S46"/>
  <c r="P46"/>
  <c r="P58" i="8"/>
  <c r="S46"/>
  <c r="P46"/>
  <c r="P59" i="7"/>
  <c r="S47"/>
  <c r="P47"/>
  <c r="P24"/>
  <c r="P25" i="8"/>
  <c r="P25" i="9"/>
  <c r="P24"/>
  <c r="P24" i="8"/>
  <c r="P23" i="7"/>
  <c r="P23" i="6"/>
  <c r="P24"/>
  <c r="P20"/>
  <c r="P16" i="8"/>
  <c r="P16" i="9"/>
  <c r="P21"/>
  <c r="P21" i="8"/>
  <c r="S22" i="6"/>
  <c r="S23" i="9"/>
  <c r="S18"/>
  <c r="S20" s="1"/>
  <c r="P17"/>
  <c r="P14"/>
  <c r="P20" s="1"/>
  <c r="S23" i="8"/>
  <c r="S18"/>
  <c r="S20" s="1"/>
  <c r="S28" s="1"/>
  <c r="P17"/>
  <c r="P14"/>
  <c r="P26" s="1"/>
  <c r="P27" s="1"/>
  <c r="P25" i="7"/>
  <c r="S22"/>
  <c r="S17"/>
  <c r="S19" s="1"/>
  <c r="P16"/>
  <c r="P26"/>
  <c r="P27" s="1"/>
  <c r="P25" i="6"/>
  <c r="S17"/>
  <c r="S19" s="1"/>
  <c r="S29" s="1"/>
  <c r="P16"/>
  <c r="P14"/>
  <c r="P59"/>
  <c r="P60" s="1"/>
  <c r="P61" s="1"/>
  <c r="S47"/>
  <c r="S48" s="1"/>
  <c r="S49" s="1"/>
  <c r="P47"/>
  <c r="P48" s="1"/>
  <c r="P49" s="1"/>
  <c r="S26" i="9"/>
  <c r="S27" s="1"/>
  <c r="S26" i="8"/>
  <c r="S27" s="1"/>
  <c r="P19" i="7"/>
  <c r="P29" s="1"/>
  <c r="P60" i="8" l="1"/>
  <c r="P59"/>
  <c r="P20"/>
  <c r="S29" i="9"/>
  <c r="S28"/>
  <c r="P26"/>
  <c r="P27" s="1"/>
  <c r="P28" i="7"/>
  <c r="S47" i="9"/>
  <c r="S48" s="1"/>
  <c r="P59"/>
  <c r="P60" s="1"/>
  <c r="P47"/>
  <c r="P48" s="1"/>
  <c r="S47" i="8"/>
  <c r="S48" s="1"/>
  <c r="P47"/>
  <c r="P48" s="1"/>
  <c r="S48" i="7"/>
  <c r="S49" s="1"/>
  <c r="P60"/>
  <c r="P61" s="1"/>
  <c r="P48"/>
  <c r="P49" s="1"/>
  <c r="S29" i="8"/>
  <c r="S26" i="7"/>
  <c r="S27" s="1"/>
  <c r="S28"/>
  <c r="P26" i="6"/>
  <c r="P27" s="1"/>
  <c r="S26"/>
  <c r="S27" s="1"/>
  <c r="S28"/>
  <c r="P19"/>
  <c r="S29" i="7" l="1"/>
  <c r="P29" i="8"/>
  <c r="P28"/>
  <c r="P28" i="9"/>
  <c r="P29" s="1"/>
  <c r="P28" i="6"/>
  <c r="P29" s="1"/>
</calcChain>
</file>

<file path=xl/comments1.xml><?xml version="1.0" encoding="utf-8"?>
<comments xmlns="http://schemas.openxmlformats.org/spreadsheetml/2006/main">
  <authors>
    <author>taniwa</author>
  </authors>
  <commentList>
    <comment ref="E9" authorId="0">
      <text>
        <r>
          <rPr>
            <b/>
            <sz val="9"/>
            <color indexed="81"/>
            <rFont val="ＭＳ Ｐゴシック"/>
            <family val="3"/>
            <charset val="128"/>
          </rPr>
          <t>市大:</t>
        </r>
        <r>
          <rPr>
            <sz val="9"/>
            <color indexed="81"/>
            <rFont val="ＭＳ Ｐゴシック"/>
            <family val="3"/>
            <charset val="128"/>
          </rPr>
          <t>　ﾎﾟｲﾝﾄ算出表で算出したポイント（P1～P3)をご記入ください。</t>
        </r>
      </text>
    </comment>
    <comment ref="E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市大:
</t>
        </r>
        <r>
          <rPr>
            <sz val="9"/>
            <color indexed="81"/>
            <rFont val="ＭＳ Ｐゴシック"/>
            <family val="3"/>
            <charset val="128"/>
          </rPr>
          <t>内部CRC経費チェック表の✔数により、3,000～5,000をご記入ください。
外部CRCの場合、０　をご記入ください。</t>
        </r>
      </text>
    </comment>
    <comment ref="V42" authorId="0">
      <text>
        <r>
          <rPr>
            <b/>
            <sz val="9"/>
            <color indexed="81"/>
            <rFont val="ＭＳ Ｐゴシック"/>
            <family val="3"/>
            <charset val="128"/>
          </rPr>
          <t>市大</t>
        </r>
        <r>
          <rPr>
            <sz val="9"/>
            <color indexed="81"/>
            <rFont val="ＭＳ Ｐゴシック"/>
            <family val="3"/>
            <charset val="128"/>
          </rPr>
          <t>：
両面印刷してください</t>
        </r>
      </text>
    </comment>
  </commentList>
</comments>
</file>

<file path=xl/comments2.xml><?xml version="1.0" encoding="utf-8"?>
<comments xmlns="http://schemas.openxmlformats.org/spreadsheetml/2006/main">
  <authors>
    <author>taniwa</author>
  </authors>
  <commentList>
    <comment ref="E9" authorId="0">
      <text>
        <r>
          <rPr>
            <b/>
            <sz val="9"/>
            <color indexed="81"/>
            <rFont val="ＭＳ Ｐゴシック"/>
            <family val="3"/>
            <charset val="128"/>
          </rPr>
          <t>市大:</t>
        </r>
        <r>
          <rPr>
            <sz val="9"/>
            <color indexed="81"/>
            <rFont val="ＭＳ Ｐゴシック"/>
            <family val="3"/>
            <charset val="128"/>
          </rPr>
          <t>　ﾎﾟｲﾝﾄ算出表で算出したポイント（P1～P3)をご記入ください。</t>
        </r>
      </text>
    </comment>
    <comment ref="E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市大:
</t>
        </r>
        <r>
          <rPr>
            <sz val="9"/>
            <color indexed="81"/>
            <rFont val="ＭＳ Ｐゴシック"/>
            <family val="3"/>
            <charset val="128"/>
          </rPr>
          <t>内部CRC経費チェック表の✔数により、3,000～5,000をご記入ください。
外部CRCの場合、０　をご記入ください。</t>
        </r>
      </text>
    </comment>
    <comment ref="V42" authorId="0">
      <text>
        <r>
          <rPr>
            <b/>
            <sz val="9"/>
            <color indexed="81"/>
            <rFont val="ＭＳ Ｐゴシック"/>
            <family val="3"/>
            <charset val="128"/>
          </rPr>
          <t>市大</t>
        </r>
        <r>
          <rPr>
            <sz val="9"/>
            <color indexed="81"/>
            <rFont val="ＭＳ Ｐゴシック"/>
            <family val="3"/>
            <charset val="128"/>
          </rPr>
          <t>：
両面印刷してください</t>
        </r>
      </text>
    </comment>
  </commentList>
</comments>
</file>

<file path=xl/comments3.xml><?xml version="1.0" encoding="utf-8"?>
<comments xmlns="http://schemas.openxmlformats.org/spreadsheetml/2006/main">
  <authors>
    <author>taniwa</author>
  </authors>
  <commentList>
    <comment ref="E9" authorId="0">
      <text>
        <r>
          <rPr>
            <b/>
            <sz val="9"/>
            <color indexed="81"/>
            <rFont val="ＭＳ Ｐゴシック"/>
            <family val="3"/>
            <charset val="128"/>
          </rPr>
          <t>市大:</t>
        </r>
        <r>
          <rPr>
            <sz val="9"/>
            <color indexed="81"/>
            <rFont val="ＭＳ Ｐゴシック"/>
            <family val="3"/>
            <charset val="128"/>
          </rPr>
          <t>　ﾎﾟｲﾝﾄ算出表で算出したポイント（P1～P3)をご記入ください。</t>
        </r>
      </text>
    </comment>
    <comment ref="E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市大:
</t>
        </r>
        <r>
          <rPr>
            <sz val="9"/>
            <color indexed="81"/>
            <rFont val="ＭＳ Ｐゴシック"/>
            <family val="3"/>
            <charset val="128"/>
          </rPr>
          <t>内部CRC経費チェック表の✔数により、3,000～5,000をご記入ください。
外部CRCの場合、０　をご記入ください。</t>
        </r>
      </text>
    </comment>
    <comment ref="V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市大</t>
        </r>
        <r>
          <rPr>
            <sz val="9"/>
            <color indexed="81"/>
            <rFont val="ＭＳ Ｐゴシック"/>
            <family val="3"/>
            <charset val="128"/>
          </rPr>
          <t>：
両面印刷してください</t>
        </r>
      </text>
    </comment>
  </commentList>
</comments>
</file>

<file path=xl/comments4.xml><?xml version="1.0" encoding="utf-8"?>
<comments xmlns="http://schemas.openxmlformats.org/spreadsheetml/2006/main">
  <authors>
    <author>taniwa</author>
  </authors>
  <commentList>
    <comment ref="E9" authorId="0">
      <text>
        <r>
          <rPr>
            <b/>
            <sz val="9"/>
            <color indexed="81"/>
            <rFont val="ＭＳ Ｐゴシック"/>
            <family val="3"/>
            <charset val="128"/>
          </rPr>
          <t>市大:</t>
        </r>
        <r>
          <rPr>
            <sz val="9"/>
            <color indexed="81"/>
            <rFont val="ＭＳ Ｐゴシック"/>
            <family val="3"/>
            <charset val="128"/>
          </rPr>
          <t>　ﾎﾟｲﾝﾄ算出表で算出したポイント（P1～P3)をご記入ください。</t>
        </r>
      </text>
    </comment>
    <comment ref="E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市大:
</t>
        </r>
        <r>
          <rPr>
            <sz val="9"/>
            <color indexed="81"/>
            <rFont val="ＭＳ Ｐゴシック"/>
            <family val="3"/>
            <charset val="128"/>
          </rPr>
          <t>内部CRC経費チェック表の✔数により、3,000～5,000をご記入ください。
外部CRCの場合、０　をご記入ください。</t>
        </r>
      </text>
    </comment>
    <comment ref="V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市大</t>
        </r>
        <r>
          <rPr>
            <sz val="9"/>
            <color indexed="81"/>
            <rFont val="ＭＳ Ｐゴシック"/>
            <family val="3"/>
            <charset val="128"/>
          </rPr>
          <t>：
両面印刷してください</t>
        </r>
      </text>
    </comment>
  </commentList>
</comments>
</file>

<file path=xl/sharedStrings.xml><?xml version="1.0" encoding="utf-8"?>
<sst xmlns="http://schemas.openxmlformats.org/spreadsheetml/2006/main" count="540" uniqueCount="168">
  <si>
    <t>P１</t>
    <phoneticPr fontId="2"/>
  </si>
  <si>
    <t>内部CRC経費</t>
    <rPh sb="0" eb="2">
      <t>ナイブ</t>
    </rPh>
    <rPh sb="5" eb="7">
      <t>ケイヒ</t>
    </rPh>
    <phoneticPr fontId="2"/>
  </si>
  <si>
    <t>P２</t>
    <phoneticPr fontId="2"/>
  </si>
  <si>
    <t>外注検査回数</t>
    <rPh sb="0" eb="2">
      <t>ガイチュウ</t>
    </rPh>
    <rPh sb="2" eb="4">
      <t>ケンサ</t>
    </rPh>
    <rPh sb="4" eb="6">
      <t>カイスウ</t>
    </rPh>
    <phoneticPr fontId="2"/>
  </si>
  <si>
    <t>P３</t>
    <phoneticPr fontId="2"/>
  </si>
  <si>
    <t>規定来院日数</t>
    <rPh sb="0" eb="2">
      <t>キテイ</t>
    </rPh>
    <rPh sb="2" eb="4">
      <t>ライイン</t>
    </rPh>
    <rPh sb="4" eb="6">
      <t>ニッスウ</t>
    </rPh>
    <phoneticPr fontId="2"/>
  </si>
  <si>
    <t>算　出　方　法</t>
    <rPh sb="0" eb="1">
      <t>ザン</t>
    </rPh>
    <rPh sb="2" eb="3">
      <t>デ</t>
    </rPh>
    <rPh sb="4" eb="5">
      <t>カタ</t>
    </rPh>
    <rPh sb="6" eb="7">
      <t>ホウ</t>
    </rPh>
    <phoneticPr fontId="4"/>
  </si>
  <si>
    <t>A</t>
    <phoneticPr fontId="4"/>
  </si>
  <si>
    <t>B</t>
    <phoneticPr fontId="4"/>
  </si>
  <si>
    <t>C</t>
    <phoneticPr fontId="4"/>
  </si>
  <si>
    <t>（Ｐ２）×6,000円</t>
    <rPh sb="10" eb="11">
      <t>エン</t>
    </rPh>
    <phoneticPr fontId="4"/>
  </si>
  <si>
    <t>D</t>
    <phoneticPr fontId="4"/>
  </si>
  <si>
    <t>L</t>
    <phoneticPr fontId="4"/>
  </si>
  <si>
    <t>治験依頼者：</t>
    <rPh sb="0" eb="2">
      <t>チケン</t>
    </rPh>
    <rPh sb="2" eb="5">
      <t>イライシャ</t>
    </rPh>
    <phoneticPr fontId="2"/>
  </si>
  <si>
    <t>治験課題名：</t>
    <rPh sb="0" eb="2">
      <t>チケン</t>
    </rPh>
    <rPh sb="2" eb="4">
      <t>カダイ</t>
    </rPh>
    <rPh sb="4" eb="5">
      <t>メイ</t>
    </rPh>
    <phoneticPr fontId="2"/>
  </si>
  <si>
    <t>　臨床試験研究経費</t>
    <phoneticPr fontId="4"/>
  </si>
  <si>
    <t>　症例発表経費</t>
    <rPh sb="1" eb="3">
      <t>ショウレイ</t>
    </rPh>
    <rPh sb="3" eb="5">
      <t>ハッピョウ</t>
    </rPh>
    <rPh sb="5" eb="7">
      <t>ケイヒ</t>
    </rPh>
    <phoneticPr fontId="2"/>
  </si>
  <si>
    <t>　初期準備経費</t>
    <rPh sb="1" eb="3">
      <t>ショキ</t>
    </rPh>
    <rPh sb="3" eb="5">
      <t>ジュンビ</t>
    </rPh>
    <rPh sb="5" eb="7">
      <t>ケイヒ</t>
    </rPh>
    <phoneticPr fontId="2"/>
  </si>
  <si>
    <t>　検査キット保管費</t>
    <rPh sb="1" eb="3">
      <t>ケンサ</t>
    </rPh>
    <rPh sb="6" eb="8">
      <t>ホカン</t>
    </rPh>
    <rPh sb="8" eb="9">
      <t>ヒ</t>
    </rPh>
    <phoneticPr fontId="2"/>
  </si>
  <si>
    <t>　事務局運営経費</t>
    <rPh sb="1" eb="4">
      <t>ジムキョク</t>
    </rPh>
    <rPh sb="4" eb="6">
      <t>ウンエイ</t>
    </rPh>
    <rPh sb="6" eb="8">
      <t>ケイヒ</t>
    </rPh>
    <phoneticPr fontId="2"/>
  </si>
  <si>
    <t>契約時納入金</t>
    <rPh sb="0" eb="2">
      <t>ケイヤク</t>
    </rPh>
    <rPh sb="2" eb="3">
      <t>ジ</t>
    </rPh>
    <rPh sb="3" eb="6">
      <t>ノウニュウキン</t>
    </rPh>
    <phoneticPr fontId="2"/>
  </si>
  <si>
    <t>　治験審査経費</t>
    <rPh sb="1" eb="3">
      <t>チケン</t>
    </rPh>
    <rPh sb="3" eb="5">
      <t>シンサ</t>
    </rPh>
    <rPh sb="5" eb="7">
      <t>ケイヒ</t>
    </rPh>
    <phoneticPr fontId="2"/>
  </si>
  <si>
    <t>　治験薬管理経費</t>
    <rPh sb="1" eb="4">
      <t>チケンヤク</t>
    </rPh>
    <rPh sb="4" eb="6">
      <t>カンリ</t>
    </rPh>
    <rPh sb="6" eb="8">
      <t>ケイヒ</t>
    </rPh>
    <phoneticPr fontId="2"/>
  </si>
  <si>
    <t>Ｅ</t>
    <phoneticPr fontId="4"/>
  </si>
  <si>
    <t>　その他研究経費</t>
    <rPh sb="3" eb="4">
      <t>タ</t>
    </rPh>
    <rPh sb="4" eb="6">
      <t>ケンキュウ</t>
    </rPh>
    <rPh sb="6" eb="8">
      <t>ケイヒ</t>
    </rPh>
    <phoneticPr fontId="2"/>
  </si>
  <si>
    <t>〔特記事項〕</t>
    <rPh sb="1" eb="3">
      <t>トッキ</t>
    </rPh>
    <rPh sb="3" eb="5">
      <t>ジコウ</t>
    </rPh>
    <phoneticPr fontId="2"/>
  </si>
  <si>
    <t>　その他の準備経費</t>
    <rPh sb="3" eb="4">
      <t>ホカ</t>
    </rPh>
    <rPh sb="5" eb="7">
      <t>ジュンビ</t>
    </rPh>
    <rPh sb="7" eb="9">
      <t>ケイヒ</t>
    </rPh>
    <phoneticPr fontId="2"/>
  </si>
  <si>
    <t>脱落時納入金</t>
    <rPh sb="0" eb="2">
      <t>ダツラク</t>
    </rPh>
    <rPh sb="2" eb="3">
      <t>ジ</t>
    </rPh>
    <rPh sb="3" eb="6">
      <t>ノウニュウキン</t>
    </rPh>
    <phoneticPr fontId="2"/>
  </si>
  <si>
    <t>　その他の運営準備経費</t>
    <rPh sb="3" eb="4">
      <t>ホカ</t>
    </rPh>
    <rPh sb="5" eb="7">
      <t>ウンエイ</t>
    </rPh>
    <rPh sb="7" eb="9">
      <t>ジュンビ</t>
    </rPh>
    <rPh sb="9" eb="11">
      <t>ケイヒ</t>
    </rPh>
    <phoneticPr fontId="2"/>
  </si>
  <si>
    <t>Ⅲ．施設管理経費</t>
    <rPh sb="2" eb="4">
      <t>シセツ</t>
    </rPh>
    <rPh sb="4" eb="6">
      <t>カンリ</t>
    </rPh>
    <rPh sb="6" eb="8">
      <t>ケイヒ</t>
    </rPh>
    <phoneticPr fontId="2"/>
  </si>
  <si>
    <t>監査対応費用</t>
  </si>
  <si>
    <t>ＧＣＰ適合性調査対応費</t>
  </si>
  <si>
    <t>Ⅱ運営経費</t>
    <phoneticPr fontId="2"/>
  </si>
  <si>
    <t>Ⅰ．研究経費　計</t>
    <rPh sb="2" eb="4">
      <t>ケンキュウ</t>
    </rPh>
    <phoneticPr fontId="2"/>
  </si>
  <si>
    <t>Ⅰ</t>
    <phoneticPr fontId="4"/>
  </si>
  <si>
    <t>Ⅱ</t>
    <phoneticPr fontId="2"/>
  </si>
  <si>
    <t>Ⅱ</t>
    <phoneticPr fontId="4"/>
  </si>
  <si>
    <t>〔裏面へ〕</t>
    <rPh sb="1" eb="3">
      <t>ウラメン</t>
    </rPh>
    <phoneticPr fontId="2"/>
  </si>
  <si>
    <t>月額40,000円　（IRB初回審査月～IRB終了報告月）</t>
    <rPh sb="14" eb="16">
      <t>ショカイ</t>
    </rPh>
    <rPh sb="16" eb="18">
      <t>シンサ</t>
    </rPh>
    <phoneticPr fontId="4"/>
  </si>
  <si>
    <t>　CRC初期準備経費</t>
    <rPh sb="4" eb="6">
      <t>ショキ</t>
    </rPh>
    <rPh sb="6" eb="8">
      <t>ジュンビ</t>
    </rPh>
    <rPh sb="8" eb="10">
      <t>ケイヒ</t>
    </rPh>
    <phoneticPr fontId="2"/>
  </si>
  <si>
    <t>　CRC業務経費</t>
    <rPh sb="4" eb="6">
      <t>ギョウム</t>
    </rPh>
    <rPh sb="6" eb="8">
      <t>ケイヒ</t>
    </rPh>
    <phoneticPr fontId="2"/>
  </si>
  <si>
    <t>②事務局運営にかかる経費／ひと月あたり</t>
    <rPh sb="1" eb="4">
      <t>ジムキョク</t>
    </rPh>
    <rPh sb="4" eb="6">
      <t>ウンエイ</t>
    </rPh>
    <rPh sb="10" eb="12">
      <t>ケイヒ</t>
    </rPh>
    <rPh sb="15" eb="16">
      <t>ツキ</t>
    </rPh>
    <phoneticPr fontId="2"/>
  </si>
  <si>
    <t>◇脱落症例とは、同意取得後治験薬投与に至らなかった症例をいう。</t>
    <rPh sb="1" eb="3">
      <t>ダツラク</t>
    </rPh>
    <rPh sb="3" eb="5">
      <t>ショウレイ</t>
    </rPh>
    <rPh sb="8" eb="10">
      <t>ドウイ</t>
    </rPh>
    <rPh sb="10" eb="12">
      <t>シュトク</t>
    </rPh>
    <rPh sb="12" eb="13">
      <t>ゴ</t>
    </rPh>
    <rPh sb="13" eb="15">
      <t>チケン</t>
    </rPh>
    <rPh sb="15" eb="16">
      <t>ヤク</t>
    </rPh>
    <rPh sb="16" eb="18">
      <t>トウヨ</t>
    </rPh>
    <rPh sb="19" eb="20">
      <t>イタ</t>
    </rPh>
    <rPh sb="25" eb="27">
      <t>ショウレイ</t>
    </rPh>
    <phoneticPr fontId="2"/>
  </si>
  <si>
    <t>◇本費用については、別途覚書を締結させていただきます。</t>
    <rPh sb="1" eb="2">
      <t>ホン</t>
    </rPh>
    <rPh sb="2" eb="4">
      <t>ヒヨウ</t>
    </rPh>
    <rPh sb="10" eb="12">
      <t>ベット</t>
    </rPh>
    <rPh sb="12" eb="14">
      <t>オボエガキ</t>
    </rPh>
    <rPh sb="15" eb="17">
      <t>テイケツ</t>
    </rPh>
    <phoneticPr fontId="2"/>
  </si>
  <si>
    <t>監査等対応費</t>
    <rPh sb="0" eb="3">
      <t>カンサトウ</t>
    </rPh>
    <rPh sb="3" eb="5">
      <t>タイオウ</t>
    </rPh>
    <rPh sb="5" eb="6">
      <t>ヒ</t>
    </rPh>
    <phoneticPr fontId="2"/>
  </si>
  <si>
    <t>　経理関連事務経費</t>
    <rPh sb="1" eb="3">
      <t>ケイリ</t>
    </rPh>
    <rPh sb="3" eb="5">
      <t>カンレン</t>
    </rPh>
    <rPh sb="5" eb="7">
      <t>ジム</t>
    </rPh>
    <rPh sb="7" eb="9">
      <t>ケイヒ</t>
    </rPh>
    <phoneticPr fontId="2"/>
  </si>
  <si>
    <t>Ⅰ研究経費</t>
    <phoneticPr fontId="4"/>
  </si>
  <si>
    <t>Ⅱ．運営経費　計</t>
    <rPh sb="2" eb="4">
      <t>ウンエイ</t>
    </rPh>
    <rPh sb="4" eb="6">
      <t>ケイヒ</t>
    </rPh>
    <rPh sb="7" eb="8">
      <t>ケイ</t>
    </rPh>
    <phoneticPr fontId="2"/>
  </si>
  <si>
    <t>A+B+C+D+E</t>
    <phoneticPr fontId="2"/>
  </si>
  <si>
    <r>
      <t>F</t>
    </r>
    <r>
      <rPr>
        <vertAlign val="superscript"/>
        <sz val="11"/>
        <rFont val="ＭＳ Ｐゴシック"/>
        <family val="3"/>
        <charset val="128"/>
      </rPr>
      <t>※</t>
    </r>
    <phoneticPr fontId="2"/>
  </si>
  <si>
    <t>G</t>
    <phoneticPr fontId="2"/>
  </si>
  <si>
    <r>
      <t>H</t>
    </r>
    <r>
      <rPr>
        <vertAlign val="superscript"/>
        <sz val="11"/>
        <rFont val="ＭＳ Ｐゴシック"/>
        <family val="3"/>
        <charset val="128"/>
      </rPr>
      <t>※</t>
    </r>
    <phoneticPr fontId="2"/>
  </si>
  <si>
    <t>I</t>
    <phoneticPr fontId="2"/>
  </si>
  <si>
    <t>J</t>
    <phoneticPr fontId="2"/>
  </si>
  <si>
    <t>K</t>
    <phoneticPr fontId="2"/>
  </si>
  <si>
    <t>F+G+H+I+J+K+L</t>
    <phoneticPr fontId="4"/>
  </si>
  <si>
    <t>(Ａ+Ｂ+Ｃ+Ｄ+Ｅ+Ｆ+G+H+I+J+K)×１０％</t>
    <phoneticPr fontId="4"/>
  </si>
  <si>
    <t>◇外部ＣＲＣ利用時・・・※の費用〔F、H〕は発生しません。</t>
    <rPh sb="1" eb="3">
      <t>ガイブ</t>
    </rPh>
    <rPh sb="6" eb="8">
      <t>リヨウ</t>
    </rPh>
    <rPh sb="8" eb="9">
      <t>ジ</t>
    </rPh>
    <rPh sb="14" eb="16">
      <t>ヒヨウ</t>
    </rPh>
    <rPh sb="22" eb="24">
      <t>ハッセイ</t>
    </rPh>
    <phoneticPr fontId="2"/>
  </si>
  <si>
    <t>24ヶ月まで</t>
    <rPh sb="3" eb="4">
      <t>ゲツ</t>
    </rPh>
    <phoneticPr fontId="2"/>
  </si>
  <si>
    <t>事務局運営経費×１０％</t>
    <rPh sb="0" eb="3">
      <t>ジムキョク</t>
    </rPh>
    <rPh sb="3" eb="5">
      <t>ウンエイ</t>
    </rPh>
    <rPh sb="5" eb="7">
      <t>ケイヒ</t>
    </rPh>
    <phoneticPr fontId="4"/>
  </si>
  <si>
    <t>（Ⅱ）×３０％</t>
    <phoneticPr fontId="2"/>
  </si>
  <si>
    <t>（Ⅰ脱落症例経費＋Ⅱ脱落症例経費)×１０％</t>
    <rPh sb="2" eb="4">
      <t>ダツラク</t>
    </rPh>
    <rPh sb="4" eb="6">
      <t>ショウレイ</t>
    </rPh>
    <rPh sb="6" eb="8">
      <t>ケイヒ</t>
    </rPh>
    <rPh sb="10" eb="12">
      <t>ダツラク</t>
    </rPh>
    <rPh sb="12" eb="14">
      <t>ショウレイ</t>
    </rPh>
    <rPh sb="14" eb="16">
      <t>ケイヒ</t>
    </rPh>
    <phoneticPr fontId="4"/>
  </si>
  <si>
    <t>（Ⅰ＋Ⅱ）×３０％</t>
    <phoneticPr fontId="2"/>
  </si>
  <si>
    <t>◇外部ＣＲＣ利用時・・・※の費用（Ⅱ脱落症例経費）は発生しません。</t>
    <rPh sb="1" eb="3">
      <t>ガイブ</t>
    </rPh>
    <rPh sb="6" eb="8">
      <t>リヨウ</t>
    </rPh>
    <rPh sb="8" eb="9">
      <t>ジ</t>
    </rPh>
    <rPh sb="14" eb="16">
      <t>ヒヨウ</t>
    </rPh>
    <rPh sb="18" eb="20">
      <t>ダツラク</t>
    </rPh>
    <rPh sb="20" eb="22">
      <t>ショウレイ</t>
    </rPh>
    <rPh sb="22" eb="24">
      <t>ケイヒ</t>
    </rPh>
    <rPh sb="26" eb="28">
      <t>ハッセイ</t>
    </rPh>
    <phoneticPr fontId="2"/>
  </si>
  <si>
    <t>外注検査が発生する場合のみ（固定額 30,000円）</t>
    <rPh sb="5" eb="7">
      <t>ハッセイ</t>
    </rPh>
    <rPh sb="9" eb="11">
      <t>バアイ</t>
    </rPh>
    <rPh sb="14" eb="16">
      <t>コテイ</t>
    </rPh>
    <rPh sb="16" eb="17">
      <t>ガク</t>
    </rPh>
    <rPh sb="20" eb="25">
      <t>０００エン</t>
    </rPh>
    <phoneticPr fontId="4"/>
  </si>
  <si>
    <t>新規申請時のみ（固定額 200,000円）</t>
    <rPh sb="0" eb="2">
      <t>シンキ</t>
    </rPh>
    <rPh sb="2" eb="4">
      <t>シンセイ</t>
    </rPh>
    <rPh sb="4" eb="5">
      <t>ジ</t>
    </rPh>
    <rPh sb="8" eb="10">
      <t>コテイ</t>
    </rPh>
    <rPh sb="10" eb="11">
      <t>ガク</t>
    </rPh>
    <rPh sb="15" eb="20">
      <t>０００エン</t>
    </rPh>
    <phoneticPr fontId="4"/>
  </si>
  <si>
    <t>　国際共同治験（含　EDC使用）</t>
    <rPh sb="1" eb="3">
      <t>コクサイ</t>
    </rPh>
    <rPh sb="3" eb="5">
      <t>キョウドウ</t>
    </rPh>
    <rPh sb="5" eb="7">
      <t>チケン</t>
    </rPh>
    <rPh sb="8" eb="9">
      <t>フク</t>
    </rPh>
    <rPh sb="13" eb="15">
      <t>シヨウ</t>
    </rPh>
    <phoneticPr fontId="2"/>
  </si>
  <si>
    <t>　CRCの１Visit対応人数2名以上</t>
    <rPh sb="11" eb="13">
      <t>タイオウ</t>
    </rPh>
    <rPh sb="13" eb="15">
      <t>ニンズウ</t>
    </rPh>
    <rPh sb="16" eb="19">
      <t>メイイジョウ</t>
    </rPh>
    <phoneticPr fontId="2"/>
  </si>
  <si>
    <t>　EDC使用</t>
    <rPh sb="4" eb="6">
      <t>シヨウ</t>
    </rPh>
    <phoneticPr fontId="2"/>
  </si>
  <si>
    <t>基本3,000円、以下の項目Ⅰ項目ごとに1,000円加算されます。</t>
    <rPh sb="21" eb="26">
      <t>０００エン</t>
    </rPh>
    <rPh sb="26" eb="28">
      <t>カサン</t>
    </rPh>
    <phoneticPr fontId="2"/>
  </si>
  <si>
    <t>25か月目以降</t>
    <rPh sb="5" eb="7">
      <t>イコウ</t>
    </rPh>
    <phoneticPr fontId="2"/>
  </si>
  <si>
    <t>当該治験に必要な消耗品費、通信費、など
スクリーニング実施に必要な経費を含む
（Ｐ１）×3,000円</t>
    <rPh sb="45" eb="50">
      <t>０００エン</t>
    </rPh>
    <phoneticPr fontId="4"/>
  </si>
  <si>
    <t>（Ⅰ．研究経費＋Ⅱ．運営経費）×３０％</t>
    <rPh sb="3" eb="5">
      <t>ケンキュウ</t>
    </rPh>
    <rPh sb="5" eb="7">
      <t>ケイヒ</t>
    </rPh>
    <rPh sb="10" eb="12">
      <t>ウンエイ</t>
    </rPh>
    <rPh sb="12" eb="14">
      <t>ケイヒ</t>
    </rPh>
    <phoneticPr fontId="2"/>
  </si>
  <si>
    <t>（※該当項目に✔を付けてください。）</t>
    <rPh sb="2" eb="4">
      <t>ガイトウ</t>
    </rPh>
    <rPh sb="4" eb="6">
      <t>コウモク</t>
    </rPh>
    <rPh sb="9" eb="10">
      <t>ツ</t>
    </rPh>
    <phoneticPr fontId="2"/>
  </si>
  <si>
    <r>
      <rPr>
        <b/>
        <sz val="11"/>
        <rFont val="ＭＳ Ｐゴシック"/>
        <family val="3"/>
        <charset val="128"/>
      </rPr>
      <t>◇内部CRC経費</t>
    </r>
    <r>
      <rPr>
        <sz val="11"/>
        <rFont val="ＭＳ Ｐゴシック"/>
        <family val="3"/>
        <charset val="128"/>
      </rPr>
      <t>・・・治験実施における難易度により変更となります。</t>
    </r>
    <rPh sb="1" eb="3">
      <t>ナイブ</t>
    </rPh>
    <rPh sb="6" eb="8">
      <t>ケイヒ</t>
    </rPh>
    <rPh sb="11" eb="13">
      <t>チケン</t>
    </rPh>
    <rPh sb="13" eb="15">
      <t>ジッシ</t>
    </rPh>
    <rPh sb="19" eb="22">
      <t>ナンイド</t>
    </rPh>
    <rPh sb="25" eb="27">
      <t>ヘンコウ</t>
    </rPh>
    <phoneticPr fontId="2"/>
  </si>
  <si>
    <t>（Ｐ２）×0.8×6,000円</t>
    <rPh sb="14" eb="15">
      <t>エン</t>
    </rPh>
    <phoneticPr fontId="4"/>
  </si>
  <si>
    <t>③脱落症例（追跡症例）にかかる経費／1例あたり</t>
    <rPh sb="1" eb="3">
      <t>ダツラク</t>
    </rPh>
    <rPh sb="3" eb="5">
      <t>ショウレイ</t>
    </rPh>
    <rPh sb="6" eb="8">
      <t>ツイセキ</t>
    </rPh>
    <rPh sb="8" eb="10">
      <t>ショウレイ</t>
    </rPh>
    <rPh sb="15" eb="17">
      <t>ケイヒ</t>
    </rPh>
    <rPh sb="19" eb="20">
      <t>レイ</t>
    </rPh>
    <phoneticPr fontId="2"/>
  </si>
  <si>
    <t>◇追跡症例とは、契約期間終了後に追跡調査が発生する場合の症例をいう。</t>
    <rPh sb="1" eb="3">
      <t>ツイセキ</t>
    </rPh>
    <rPh sb="3" eb="5">
      <t>ショウレイ</t>
    </rPh>
    <rPh sb="18" eb="20">
      <t>チョウサ</t>
    </rPh>
    <rPh sb="25" eb="27">
      <t>バアイ</t>
    </rPh>
    <rPh sb="28" eb="30">
      <t>ショウレイ</t>
    </rPh>
    <phoneticPr fontId="2"/>
  </si>
  <si>
    <t>　脱落（追跡）症例経費</t>
    <rPh sb="1" eb="3">
      <t>ダツラク</t>
    </rPh>
    <rPh sb="4" eb="6">
      <t>ツイセキ</t>
    </rPh>
    <rPh sb="7" eb="9">
      <t>ショウレイ</t>
    </rPh>
    <rPh sb="9" eb="11">
      <t>ケイヒ</t>
    </rPh>
    <phoneticPr fontId="2"/>
  </si>
  <si>
    <r>
      <t>　脱落（追跡）症例経費</t>
    </r>
    <r>
      <rPr>
        <vertAlign val="superscript"/>
        <sz val="10"/>
        <rFont val="ＭＳ Ｐゴシック"/>
        <family val="3"/>
        <charset val="128"/>
      </rPr>
      <t>※</t>
    </r>
    <rPh sb="1" eb="3">
      <t>ダツラク</t>
    </rPh>
    <rPh sb="4" eb="6">
      <t>ツイセキ</t>
    </rPh>
    <rPh sb="7" eb="9">
      <t>ショウレイ</t>
    </rPh>
    <rPh sb="9" eb="11">
      <t>ケイヒ</t>
    </rPh>
    <phoneticPr fontId="2"/>
  </si>
  <si>
    <t>脱落（追跡）症例にかかる研究経費（50,000円）</t>
    <rPh sb="0" eb="2">
      <t>ダツラク</t>
    </rPh>
    <rPh sb="3" eb="5">
      <t>ツイセキ</t>
    </rPh>
    <rPh sb="6" eb="8">
      <t>ショウレイ</t>
    </rPh>
    <rPh sb="12" eb="14">
      <t>ケンキュウ</t>
    </rPh>
    <rPh sb="14" eb="16">
      <t>ケイヒ</t>
    </rPh>
    <rPh sb="23" eb="24">
      <t>エン</t>
    </rPh>
    <phoneticPr fontId="4"/>
  </si>
  <si>
    <t>脱落（追跡）症例にかかる運営経費（30,000円）</t>
    <rPh sb="0" eb="2">
      <t>ダツラク</t>
    </rPh>
    <rPh sb="3" eb="5">
      <t>ツイセキ</t>
    </rPh>
    <rPh sb="6" eb="8">
      <t>ショウレイ</t>
    </rPh>
    <rPh sb="12" eb="14">
      <t>ウンエイ</t>
    </rPh>
    <rPh sb="14" eb="16">
      <t>ケイヒ</t>
    </rPh>
    <rPh sb="23" eb="24">
      <t>エン</t>
    </rPh>
    <phoneticPr fontId="4"/>
  </si>
  <si>
    <t>◇期間延長時・・・延長期間にかかる〔K、L〕と施設管理経費、消費税相当額が発生します。</t>
    <rPh sb="1" eb="3">
      <t>キカン</t>
    </rPh>
    <rPh sb="3" eb="5">
      <t>エンチョウ</t>
    </rPh>
    <rPh sb="5" eb="6">
      <t>ジ</t>
    </rPh>
    <rPh sb="9" eb="11">
      <t>エンチョウ</t>
    </rPh>
    <rPh sb="11" eb="13">
      <t>キカン</t>
    </rPh>
    <rPh sb="23" eb="25">
      <t>シセツ</t>
    </rPh>
    <rPh sb="25" eb="27">
      <t>カンリ</t>
    </rPh>
    <rPh sb="27" eb="29">
      <t>ケイヒ</t>
    </rPh>
    <rPh sb="37" eb="39">
      <t>ハッセイ</t>
    </rPh>
    <phoneticPr fontId="2"/>
  </si>
  <si>
    <t>西暦　　　　年　　月　　日</t>
    <rPh sb="0" eb="2">
      <t>セイレキ</t>
    </rPh>
    <rPh sb="6" eb="7">
      <t>ネン</t>
    </rPh>
    <rPh sb="9" eb="10">
      <t>ガツ</t>
    </rPh>
    <rPh sb="12" eb="13">
      <t>ニチ</t>
    </rPh>
    <phoneticPr fontId="2"/>
  </si>
  <si>
    <t>治験責任医師：</t>
    <rPh sb="0" eb="2">
      <t>チケン</t>
    </rPh>
    <rPh sb="2" eb="4">
      <t>セキニン</t>
    </rPh>
    <rPh sb="4" eb="6">
      <t>イシ</t>
    </rPh>
    <phoneticPr fontId="2"/>
  </si>
  <si>
    <t>治験経費算定表</t>
    <rPh sb="0" eb="2">
      <t>チケン</t>
    </rPh>
    <rPh sb="2" eb="4">
      <t>ケイヒ</t>
    </rPh>
    <phoneticPr fontId="2"/>
  </si>
  <si>
    <t>（　□新 規　・　□変 更　）</t>
    <phoneticPr fontId="2"/>
  </si>
  <si>
    <t>製造販売後臨床試験経費算定表</t>
    <rPh sb="0" eb="2">
      <t>セイゾウ</t>
    </rPh>
    <rPh sb="2" eb="4">
      <t>ハンバイ</t>
    </rPh>
    <rPh sb="4" eb="5">
      <t>ゴ</t>
    </rPh>
    <rPh sb="5" eb="7">
      <t>リンショウ</t>
    </rPh>
    <rPh sb="7" eb="9">
      <t>シケン</t>
    </rPh>
    <rPh sb="9" eb="11">
      <t>ケイヒ</t>
    </rPh>
    <phoneticPr fontId="2"/>
  </si>
  <si>
    <t>代表者</t>
    <rPh sb="0" eb="3">
      <t>ダイヒョウシャ</t>
    </rPh>
    <phoneticPr fontId="2"/>
  </si>
  <si>
    <t>予定症例数</t>
    <rPh sb="0" eb="2">
      <t>ヨテイ</t>
    </rPh>
    <rPh sb="2" eb="4">
      <t>ショウレイ</t>
    </rPh>
    <rPh sb="4" eb="5">
      <t>スウ</t>
    </rPh>
    <phoneticPr fontId="2"/>
  </si>
  <si>
    <t>当該治験に必要な消耗品費、通信費、など
スクリーニング実施に必要な経費を含む
（Ｐ１）のﾎﾟｲﾝﾄ数×6,000円×予定症例数×１５％</t>
    <rPh sb="58" eb="60">
      <t>ヨテイ</t>
    </rPh>
    <phoneticPr fontId="2"/>
  </si>
  <si>
    <t>（Ｐ３）×１,000円×（予定症例数）</t>
    <rPh sb="10" eb="11">
      <t>エン</t>
    </rPh>
    <rPh sb="13" eb="15">
      <t>ヨテイ</t>
    </rPh>
    <rPh sb="15" eb="16">
      <t>ショウ</t>
    </rPh>
    <rPh sb="16" eb="17">
      <t>カズ</t>
    </rPh>
    <rPh sb="17" eb="18">
      <t>　</t>
    </rPh>
    <phoneticPr fontId="4"/>
  </si>
  <si>
    <t>（Ｐ３）×0.8×１,000円×（予定症例数）</t>
    <rPh sb="14" eb="15">
      <t>エン</t>
    </rPh>
    <rPh sb="17" eb="19">
      <t>ヨテイ</t>
    </rPh>
    <rPh sb="19" eb="20">
      <t>ショウ</t>
    </rPh>
    <rPh sb="20" eb="21">
      <t>カズ</t>
    </rPh>
    <rPh sb="21" eb="22">
      <t>　</t>
    </rPh>
    <phoneticPr fontId="4"/>
  </si>
  <si>
    <t>〔算定データ〕</t>
    <rPh sb="1" eb="3">
      <t>サンテイ</t>
    </rPh>
    <phoneticPr fontId="2"/>
  </si>
  <si>
    <t>治験実施に必要な経費</t>
    <phoneticPr fontId="2"/>
  </si>
  <si>
    <t>Ａ以外の治験実施に必要な準備経費</t>
    <rPh sb="1" eb="3">
      <t>イガイ</t>
    </rPh>
    <rPh sb="4" eb="6">
      <t>チケン</t>
    </rPh>
    <rPh sb="6" eb="8">
      <t>ジッシ</t>
    </rPh>
    <rPh sb="9" eb="11">
      <t>ヒツヨウ</t>
    </rPh>
    <rPh sb="12" eb="14">
      <t>ジュンビ</t>
    </rPh>
    <rPh sb="14" eb="16">
      <t>ケイヒ</t>
    </rPh>
    <phoneticPr fontId="4"/>
  </si>
  <si>
    <t>大阪市立大学医学部附属病院　病院長　殿</t>
    <rPh sb="0" eb="4">
      <t>オオサカシリツ</t>
    </rPh>
    <rPh sb="4" eb="6">
      <t>ダイガク</t>
    </rPh>
    <rPh sb="6" eb="8">
      <t>イガク</t>
    </rPh>
    <rPh sb="8" eb="9">
      <t>ブ</t>
    </rPh>
    <rPh sb="9" eb="11">
      <t>フゾク</t>
    </rPh>
    <rPh sb="11" eb="13">
      <t>ビョウイン</t>
    </rPh>
    <rPh sb="14" eb="17">
      <t>ビョウインチョウ</t>
    </rPh>
    <rPh sb="18" eb="19">
      <t>ドノ</t>
    </rPh>
    <phoneticPr fontId="2"/>
  </si>
  <si>
    <t>（Ｐ１）×6,000円</t>
    <rPh sb="10" eb="11">
      <t>エン</t>
    </rPh>
    <phoneticPr fontId="4"/>
  </si>
  <si>
    <t>（Ｐ１）×（内部CRC経費）＋（外注検査回数）×2,000円</t>
    <rPh sb="6" eb="8">
      <t>ナイブ</t>
    </rPh>
    <rPh sb="11" eb="13">
      <t>ケイヒ</t>
    </rPh>
    <rPh sb="29" eb="30">
      <t>エン</t>
    </rPh>
    <phoneticPr fontId="4"/>
  </si>
  <si>
    <t>◇請求時期・・・9月・3月及び終了時</t>
    <rPh sb="1" eb="3">
      <t>セイキュウ</t>
    </rPh>
    <rPh sb="3" eb="5">
      <t>ジキ</t>
    </rPh>
    <rPh sb="9" eb="10">
      <t>ガツ</t>
    </rPh>
    <rPh sb="12" eb="13">
      <t>ガツ</t>
    </rPh>
    <rPh sb="13" eb="14">
      <t>オヨ</t>
    </rPh>
    <rPh sb="15" eb="18">
      <t>シュウリョウジ</t>
    </rPh>
    <phoneticPr fontId="2"/>
  </si>
  <si>
    <r>
      <t>◇請求時期・・・症例数確定時　（別途「実施症例数確定報告書</t>
    </r>
    <r>
      <rPr>
        <sz val="9"/>
        <rFont val="ＭＳ Ｐゴシック"/>
        <family val="3"/>
        <charset val="128"/>
      </rPr>
      <t>（大阪市大経費様式2）</t>
    </r>
    <r>
      <rPr>
        <sz val="11"/>
        <rFont val="ＭＳ Ｐゴシック"/>
        <family val="3"/>
        <charset val="128"/>
      </rPr>
      <t>」をご提出ください。）</t>
    </r>
    <rPh sb="1" eb="3">
      <t>セイキュウ</t>
    </rPh>
    <rPh sb="3" eb="5">
      <t>ジキ</t>
    </rPh>
    <rPh sb="16" eb="18">
      <t>ベット</t>
    </rPh>
    <phoneticPr fontId="15"/>
  </si>
  <si>
    <t>※消費税別途</t>
  </si>
  <si>
    <r>
      <t>合計額（Ⅱ＋Ⅲ）　　</t>
    </r>
    <r>
      <rPr>
        <sz val="9"/>
        <rFont val="ＭＳ Ｐゴシック"/>
        <family val="3"/>
        <charset val="128"/>
      </rPr>
      <t>※消費税別途</t>
    </r>
    <rPh sb="0" eb="2">
      <t>ゴウケイ</t>
    </rPh>
    <rPh sb="2" eb="3">
      <t>ガク</t>
    </rPh>
    <phoneticPr fontId="2"/>
  </si>
  <si>
    <r>
      <t>合計額（Ⅰ＋Ⅱ＋Ⅲ）　　</t>
    </r>
    <r>
      <rPr>
        <sz val="9"/>
        <rFont val="ＭＳ Ｐゴシック"/>
        <family val="3"/>
        <charset val="128"/>
      </rPr>
      <t>※消費税別途</t>
    </r>
    <rPh sb="0" eb="2">
      <t>ゴウケイ</t>
    </rPh>
    <rPh sb="2" eb="3">
      <t>ガク</t>
    </rPh>
    <phoneticPr fontId="2"/>
  </si>
  <si>
    <t>①契約時納入金・症例単位/１例あたり納入金</t>
    <rPh sb="1" eb="3">
      <t>ケイヤク</t>
    </rPh>
    <rPh sb="3" eb="4">
      <t>ジ</t>
    </rPh>
    <rPh sb="4" eb="7">
      <t>ノウニュウキン</t>
    </rPh>
    <rPh sb="8" eb="10">
      <t>ショウレイ</t>
    </rPh>
    <rPh sb="10" eb="12">
      <t>タンイ</t>
    </rPh>
    <rPh sb="14" eb="15">
      <t>レイ</t>
    </rPh>
    <rPh sb="18" eb="21">
      <t>ノウニュウキン</t>
    </rPh>
    <phoneticPr fontId="2"/>
  </si>
  <si>
    <t>症例単位/１例あたり</t>
    <rPh sb="0" eb="2">
      <t>ショウレイ</t>
    </rPh>
    <rPh sb="2" eb="4">
      <t>タンイ</t>
    </rPh>
    <rPh sb="6" eb="7">
      <t>レイ</t>
    </rPh>
    <phoneticPr fontId="2"/>
  </si>
  <si>
    <t>Ｆ以外の治験運営に必要な準備経費</t>
    <rPh sb="1" eb="3">
      <t>イガイ</t>
    </rPh>
    <rPh sb="4" eb="6">
      <t>チケン</t>
    </rPh>
    <rPh sb="6" eb="8">
      <t>ウンエイ</t>
    </rPh>
    <rPh sb="9" eb="11">
      <t>ヒツヨウ</t>
    </rPh>
    <rPh sb="12" eb="14">
      <t>ジュンビ</t>
    </rPh>
    <rPh sb="14" eb="16">
      <t>ケイヒ</t>
    </rPh>
    <phoneticPr fontId="4"/>
  </si>
  <si>
    <t>試験依頼者：</t>
    <rPh sb="0" eb="2">
      <t>シケン</t>
    </rPh>
    <rPh sb="2" eb="5">
      <t>イライシャ</t>
    </rPh>
    <phoneticPr fontId="2"/>
  </si>
  <si>
    <t>試験責任医師：</t>
    <rPh sb="0" eb="2">
      <t>シケン</t>
    </rPh>
    <rPh sb="2" eb="4">
      <t>セキニン</t>
    </rPh>
    <rPh sb="4" eb="6">
      <t>イシ</t>
    </rPh>
    <phoneticPr fontId="2"/>
  </si>
  <si>
    <t>試験課題名：</t>
    <rPh sb="0" eb="2">
      <t>シケン</t>
    </rPh>
    <rPh sb="2" eb="4">
      <t>カダイ</t>
    </rPh>
    <rPh sb="4" eb="5">
      <t>メイ</t>
    </rPh>
    <phoneticPr fontId="2"/>
  </si>
  <si>
    <t>（Ｐ１）×0.8×6,000円</t>
    <rPh sb="14" eb="15">
      <t>エン</t>
    </rPh>
    <phoneticPr fontId="4"/>
  </si>
  <si>
    <t>（Ｐ１）×0.8×（内部CRC経費）＋（外注検査回数）×2,000円</t>
    <rPh sb="10" eb="12">
      <t>ナイブ</t>
    </rPh>
    <rPh sb="15" eb="17">
      <t>ケイヒ</t>
    </rPh>
    <rPh sb="33" eb="34">
      <t>エン</t>
    </rPh>
    <phoneticPr fontId="4"/>
  </si>
  <si>
    <t>当該試験に必要な消耗品費、通信費、など
スクリーニング実施に必要な経費を含む
（Ｐ１）のﾎﾟｲﾝﾄ数×0.8×6,000円×予定症例数×１５％</t>
    <rPh sb="2" eb="3">
      <t>シ</t>
    </rPh>
    <rPh sb="62" eb="64">
      <t>ヨテイ</t>
    </rPh>
    <phoneticPr fontId="2"/>
  </si>
  <si>
    <t>Ａ以外の試験実施に必要な準備経費</t>
    <rPh sb="1" eb="3">
      <t>イガイ</t>
    </rPh>
    <rPh sb="4" eb="6">
      <t>シケン</t>
    </rPh>
    <rPh sb="6" eb="8">
      <t>ジッシ</t>
    </rPh>
    <rPh sb="9" eb="11">
      <t>ヒツヨウ</t>
    </rPh>
    <rPh sb="12" eb="14">
      <t>ジュンビ</t>
    </rPh>
    <rPh sb="14" eb="16">
      <t>ケイヒ</t>
    </rPh>
    <phoneticPr fontId="4"/>
  </si>
  <si>
    <t>試験実施に必要な経費</t>
  </si>
  <si>
    <t>試験実施に必要な経費</t>
    <rPh sb="0" eb="1">
      <t>シ</t>
    </rPh>
    <phoneticPr fontId="2"/>
  </si>
  <si>
    <t>当該試験に必要な消耗品費、通信費、など
スクリーニング実施に必要な経費を含む
（Ｐ１）×0.8×3,000円</t>
    <rPh sb="2" eb="3">
      <t>シ</t>
    </rPh>
    <rPh sb="49" eb="54">
      <t>０００エン</t>
    </rPh>
    <phoneticPr fontId="4"/>
  </si>
  <si>
    <t>Ｆ以外の試験運営に必要な準備経費</t>
    <rPh sb="1" eb="3">
      <t>イガイ</t>
    </rPh>
    <rPh sb="4" eb="6">
      <t>シケン</t>
    </rPh>
    <rPh sb="6" eb="8">
      <t>ウンエイ</t>
    </rPh>
    <rPh sb="9" eb="11">
      <t>ヒツヨウ</t>
    </rPh>
    <rPh sb="12" eb="14">
      <t>ジュンビ</t>
    </rPh>
    <rPh sb="14" eb="16">
      <t>ケイヒ</t>
    </rPh>
    <phoneticPr fontId="4"/>
  </si>
  <si>
    <t>　試験審査経費</t>
    <rPh sb="1" eb="3">
      <t>シケン</t>
    </rPh>
    <rPh sb="3" eb="5">
      <t>シンサ</t>
    </rPh>
    <rPh sb="5" eb="7">
      <t>ケイヒ</t>
    </rPh>
    <phoneticPr fontId="2"/>
  </si>
  <si>
    <t>　試験薬管理経費</t>
    <rPh sb="1" eb="3">
      <t>シケン</t>
    </rPh>
    <rPh sb="3" eb="4">
      <t>ヤク</t>
    </rPh>
    <rPh sb="4" eb="6">
      <t>カンリ</t>
    </rPh>
    <rPh sb="6" eb="8">
      <t>ケイヒ</t>
    </rPh>
    <phoneticPr fontId="2"/>
  </si>
  <si>
    <r>
      <rPr>
        <b/>
        <sz val="11"/>
        <rFont val="ＭＳ Ｐゴシック"/>
        <family val="3"/>
        <charset val="128"/>
      </rPr>
      <t>◇内部CRC経費</t>
    </r>
    <r>
      <rPr>
        <sz val="11"/>
        <rFont val="ＭＳ Ｐゴシック"/>
        <family val="3"/>
        <charset val="128"/>
      </rPr>
      <t>・・・試験実施における難易度により変更となります。</t>
    </r>
    <rPh sb="1" eb="3">
      <t>ナイブ</t>
    </rPh>
    <rPh sb="6" eb="8">
      <t>ケイヒ</t>
    </rPh>
    <rPh sb="11" eb="13">
      <t>シケン</t>
    </rPh>
    <rPh sb="13" eb="15">
      <t>ジッシ</t>
    </rPh>
    <rPh sb="19" eb="22">
      <t>ナンイド</t>
    </rPh>
    <rPh sb="25" eb="27">
      <t>ヘンコウ</t>
    </rPh>
    <phoneticPr fontId="2"/>
  </si>
  <si>
    <t>　国際共同試験（含　EDC使用）</t>
    <rPh sb="1" eb="3">
      <t>コクサイ</t>
    </rPh>
    <rPh sb="3" eb="5">
      <t>キョウドウ</t>
    </rPh>
    <rPh sb="5" eb="7">
      <t>シケン</t>
    </rPh>
    <rPh sb="8" eb="9">
      <t>フク</t>
    </rPh>
    <rPh sb="13" eb="15">
      <t>シヨウ</t>
    </rPh>
    <phoneticPr fontId="2"/>
  </si>
  <si>
    <t>治験経費算定表　〔機器〕</t>
    <rPh sb="0" eb="2">
      <t>チケン</t>
    </rPh>
    <rPh sb="2" eb="4">
      <t>ケイヒ</t>
    </rPh>
    <rPh sb="9" eb="11">
      <t>キキ</t>
    </rPh>
    <phoneticPr fontId="2"/>
  </si>
  <si>
    <t>D</t>
    <phoneticPr fontId="4"/>
  </si>
  <si>
    <t>Ｅ</t>
    <phoneticPr fontId="4"/>
  </si>
  <si>
    <t>F</t>
    <phoneticPr fontId="2"/>
  </si>
  <si>
    <r>
      <t>G</t>
    </r>
    <r>
      <rPr>
        <vertAlign val="superscript"/>
        <sz val="11"/>
        <rFont val="ＭＳ Ｐゴシック"/>
        <family val="3"/>
        <charset val="128"/>
      </rPr>
      <t>※</t>
    </r>
    <phoneticPr fontId="2"/>
  </si>
  <si>
    <t>H</t>
    <phoneticPr fontId="2"/>
  </si>
  <si>
    <r>
      <t>I</t>
    </r>
    <r>
      <rPr>
        <vertAlign val="superscript"/>
        <sz val="11"/>
        <rFont val="ＭＳ Ｐゴシック"/>
        <family val="3"/>
        <charset val="128"/>
      </rPr>
      <t>※</t>
    </r>
    <phoneticPr fontId="2"/>
  </si>
  <si>
    <t>　医療機器等管理料</t>
    <rPh sb="1" eb="3">
      <t>イリョウ</t>
    </rPh>
    <rPh sb="3" eb="6">
      <t>キキトウ</t>
    </rPh>
    <rPh sb="6" eb="8">
      <t>カンリ</t>
    </rPh>
    <rPh sb="8" eb="9">
      <t>リョウ</t>
    </rPh>
    <phoneticPr fontId="17"/>
  </si>
  <si>
    <t>当該治験の医療機器等管理経費（固定額　50,000円）</t>
    <rPh sb="15" eb="17">
      <t>コテイ</t>
    </rPh>
    <rPh sb="17" eb="18">
      <t>ガク</t>
    </rPh>
    <rPh sb="21" eb="26">
      <t>０００エン</t>
    </rPh>
    <phoneticPr fontId="17"/>
  </si>
  <si>
    <t>A+B+C+D+E+F</t>
    <phoneticPr fontId="2"/>
  </si>
  <si>
    <t>G+H+I+J+K+L</t>
    <phoneticPr fontId="4"/>
  </si>
  <si>
    <t>◇外部ＣＲＣ利用時・・・※の費用〔G、I〕は発生しません。</t>
    <rPh sb="1" eb="3">
      <t>ガイブ</t>
    </rPh>
    <rPh sb="6" eb="8">
      <t>リヨウ</t>
    </rPh>
    <rPh sb="8" eb="9">
      <t>ジ</t>
    </rPh>
    <rPh sb="14" eb="16">
      <t>ヒヨウ</t>
    </rPh>
    <rPh sb="22" eb="24">
      <t>ハッセイ</t>
    </rPh>
    <phoneticPr fontId="2"/>
  </si>
  <si>
    <t>◇請求時期・・・契約時納入金は、新規および変更契約締結後　　症例単位納入金は、毎月末締め</t>
    <rPh sb="1" eb="3">
      <t>セイキュウ</t>
    </rPh>
    <rPh sb="3" eb="5">
      <t>ジキ</t>
    </rPh>
    <rPh sb="16" eb="18">
      <t>シンキ</t>
    </rPh>
    <rPh sb="21" eb="23">
      <t>ヘンコウ</t>
    </rPh>
    <phoneticPr fontId="2"/>
  </si>
  <si>
    <t>試験依頼者：</t>
    <rPh sb="2" eb="5">
      <t>イライシャ</t>
    </rPh>
    <phoneticPr fontId="2"/>
  </si>
  <si>
    <t>試験責任医師：</t>
    <rPh sb="2" eb="4">
      <t>セキニン</t>
    </rPh>
    <rPh sb="4" eb="6">
      <t>イシ</t>
    </rPh>
    <phoneticPr fontId="2"/>
  </si>
  <si>
    <t>試験課題名：</t>
    <rPh sb="2" eb="4">
      <t>カダイ</t>
    </rPh>
    <rPh sb="4" eb="5">
      <t>メイ</t>
    </rPh>
    <phoneticPr fontId="2"/>
  </si>
  <si>
    <t>Ａ以外の試験実施に必要な準備経費</t>
    <rPh sb="1" eb="3">
      <t>イガイ</t>
    </rPh>
    <rPh sb="6" eb="8">
      <t>ジッシ</t>
    </rPh>
    <rPh sb="9" eb="11">
      <t>ヒツヨウ</t>
    </rPh>
    <rPh sb="12" eb="14">
      <t>ジュンビ</t>
    </rPh>
    <rPh sb="14" eb="16">
      <t>ケイヒ</t>
    </rPh>
    <phoneticPr fontId="4"/>
  </si>
  <si>
    <t>当該試験の医療機器等管理経費（固定額　50,000円）</t>
    <rPh sb="15" eb="17">
      <t>コテイ</t>
    </rPh>
    <rPh sb="17" eb="18">
      <t>ガク</t>
    </rPh>
    <rPh sb="21" eb="26">
      <t>０００エン</t>
    </rPh>
    <phoneticPr fontId="17"/>
  </si>
  <si>
    <t>　試験審査経費</t>
    <rPh sb="3" eb="5">
      <t>シンサ</t>
    </rPh>
    <rPh sb="5" eb="7">
      <t>ケイヒ</t>
    </rPh>
    <phoneticPr fontId="2"/>
  </si>
  <si>
    <t>◇内部CRC経費・・・試験実施における難易度により変更となります。</t>
    <rPh sb="1" eb="3">
      <t>ナイブ</t>
    </rPh>
    <rPh sb="6" eb="8">
      <t>ケイヒ</t>
    </rPh>
    <rPh sb="13" eb="15">
      <t>ジッシ</t>
    </rPh>
    <rPh sb="19" eb="22">
      <t>ナンイド</t>
    </rPh>
    <rPh sb="25" eb="27">
      <t>ヘンコウ</t>
    </rPh>
    <phoneticPr fontId="2"/>
  </si>
  <si>
    <t>　国際共同試験（含　EDC使用）</t>
    <rPh sb="1" eb="3">
      <t>コクサイ</t>
    </rPh>
    <rPh sb="3" eb="5">
      <t>キョウドウ</t>
    </rPh>
    <rPh sb="8" eb="9">
      <t>フク</t>
    </rPh>
    <rPh sb="13" eb="15">
      <t>シヨウ</t>
    </rPh>
    <phoneticPr fontId="2"/>
  </si>
  <si>
    <t>当該試験に必要な消耗品費、通信費、など
スクリーニング実施に必要な経費を含む
（Ｐ１）のﾎﾟｲﾝﾄ数×0.8×6,000円×予定症例数×１５％</t>
    <rPh sb="62" eb="64">
      <t>ヨテイ</t>
    </rPh>
    <phoneticPr fontId="2"/>
  </si>
  <si>
    <t>当該試験に必要な消耗品費、通信費、など
スクリーニング実施に必要な経費を含む
（Ｐ１）×0.8×3,000円</t>
    <rPh sb="49" eb="54">
      <t>０００エン</t>
    </rPh>
    <phoneticPr fontId="4"/>
  </si>
  <si>
    <r>
      <t>製造販売後臨床試験経費算定表</t>
    </r>
    <r>
      <rPr>
        <sz val="12"/>
        <rFont val="ＭＳ Ｐゴシック"/>
        <family val="3"/>
        <charset val="128"/>
      </rPr>
      <t>　〔機器〕</t>
    </r>
    <rPh sb="0" eb="2">
      <t>セイゾウ</t>
    </rPh>
    <rPh sb="2" eb="4">
      <t>ハンバイ</t>
    </rPh>
    <rPh sb="4" eb="5">
      <t>ゴ</t>
    </rPh>
    <rPh sb="5" eb="7">
      <t>リンショウ</t>
    </rPh>
    <rPh sb="9" eb="11">
      <t>ケイヒ</t>
    </rPh>
    <rPh sb="16" eb="18">
      <t>キキ</t>
    </rPh>
    <phoneticPr fontId="2"/>
  </si>
  <si>
    <t>G以外の治験運営に必要な準備経費</t>
    <rPh sb="1" eb="3">
      <t>イガイ</t>
    </rPh>
    <rPh sb="4" eb="6">
      <t>チケン</t>
    </rPh>
    <rPh sb="6" eb="8">
      <t>ウンエイ</t>
    </rPh>
    <rPh sb="9" eb="11">
      <t>ヒツヨウ</t>
    </rPh>
    <rPh sb="12" eb="14">
      <t>ジュンビ</t>
    </rPh>
    <rPh sb="14" eb="16">
      <t>ケイヒ</t>
    </rPh>
    <phoneticPr fontId="4"/>
  </si>
  <si>
    <t>G以外の試験運営に必要な準備経費</t>
    <rPh sb="1" eb="3">
      <t>イガイ</t>
    </rPh>
    <rPh sb="6" eb="8">
      <t>ウンエイ</t>
    </rPh>
    <rPh sb="9" eb="11">
      <t>ヒツヨウ</t>
    </rPh>
    <rPh sb="12" eb="14">
      <t>ジュンビ</t>
    </rPh>
    <rPh sb="14" eb="16">
      <t>ケイヒ</t>
    </rPh>
    <phoneticPr fontId="4"/>
  </si>
  <si>
    <r>
      <t>合計額（Ⅰ＋Ⅱ＋Ⅲ）　</t>
    </r>
    <r>
      <rPr>
        <sz val="8"/>
        <rFont val="ＭＳ Ｐゴシック"/>
        <family val="3"/>
        <charset val="128"/>
      </rPr>
      <t>　</t>
    </r>
    <r>
      <rPr>
        <sz val="9"/>
        <rFont val="ＭＳ Ｐゴシック"/>
        <family val="3"/>
        <charset val="128"/>
      </rPr>
      <t>※消費税別途</t>
    </r>
    <rPh sb="0" eb="2">
      <t>ゴウケイ</t>
    </rPh>
    <rPh sb="2" eb="3">
      <t>ガク</t>
    </rPh>
    <rPh sb="3" eb="4">
      <t>ソウガク</t>
    </rPh>
    <rPh sb="13" eb="16">
      <t>ショウヒゼイ</t>
    </rPh>
    <rPh sb="16" eb="18">
      <t>ベット</t>
    </rPh>
    <phoneticPr fontId="2"/>
  </si>
  <si>
    <t>④監査等対応費／1回あたり</t>
    <rPh sb="1" eb="4">
      <t>カンサトウ</t>
    </rPh>
    <rPh sb="4" eb="6">
      <t>タイオウ</t>
    </rPh>
    <rPh sb="6" eb="7">
      <t>ヒ</t>
    </rPh>
    <rPh sb="9" eb="10">
      <t>カイ</t>
    </rPh>
    <phoneticPr fontId="2"/>
  </si>
  <si>
    <t>◇請求時期・・・監査等発生時</t>
    <rPh sb="1" eb="3">
      <t>セイキュウ</t>
    </rPh>
    <rPh sb="3" eb="5">
      <t>ジキ</t>
    </rPh>
    <rPh sb="8" eb="11">
      <t>カンサトウ</t>
    </rPh>
    <rPh sb="11" eb="13">
      <t>ハッセイ</t>
    </rPh>
    <rPh sb="13" eb="14">
      <t>ジ</t>
    </rPh>
    <phoneticPr fontId="15"/>
  </si>
  <si>
    <t>◇請求時期・・・毎月末締め　（ひと月間の来院回数分をまとめて請求）</t>
    <rPh sb="1" eb="3">
      <t>セイキュウ</t>
    </rPh>
    <rPh sb="3" eb="5">
      <t>ジキ</t>
    </rPh>
    <rPh sb="8" eb="10">
      <t>マイツキ</t>
    </rPh>
    <rPh sb="10" eb="11">
      <t>マツ</t>
    </rPh>
    <rPh sb="11" eb="12">
      <t>ジ</t>
    </rPh>
    <rPh sb="17" eb="18">
      <t>ツキ</t>
    </rPh>
    <rPh sb="18" eb="19">
      <t>カン</t>
    </rPh>
    <rPh sb="20" eb="22">
      <t>ライイン</t>
    </rPh>
    <rPh sb="22" eb="24">
      <t>カイスウ</t>
    </rPh>
    <rPh sb="24" eb="25">
      <t>ブン</t>
    </rPh>
    <rPh sb="30" eb="32">
      <t>セイキュウ</t>
    </rPh>
    <phoneticPr fontId="15"/>
  </si>
  <si>
    <t>⑥備品等購入費</t>
    <rPh sb="1" eb="4">
      <t>ビヒントウ</t>
    </rPh>
    <rPh sb="4" eb="7">
      <t>コウニュウヒ</t>
    </rPh>
    <phoneticPr fontId="2"/>
  </si>
  <si>
    <t>◇請求時期・・・物品等購入時</t>
    <rPh sb="1" eb="3">
      <t>セイキュウ</t>
    </rPh>
    <rPh sb="3" eb="5">
      <t>ジキ</t>
    </rPh>
    <rPh sb="8" eb="11">
      <t>ブッピントウ</t>
    </rPh>
    <rPh sb="11" eb="13">
      <t>コウニュウ</t>
    </rPh>
    <rPh sb="13" eb="14">
      <t>ジ</t>
    </rPh>
    <phoneticPr fontId="15"/>
  </si>
  <si>
    <r>
      <t>〔治験実施に必要な備品等の実費相当額〕×１．１</t>
    </r>
    <r>
      <rPr>
        <sz val="10"/>
        <rFont val="ＭＳ Ｐゴシック"/>
        <family val="3"/>
        <charset val="128"/>
      </rPr>
      <t>　</t>
    </r>
    <r>
      <rPr>
        <vertAlign val="superscript"/>
        <sz val="11"/>
        <rFont val="ＭＳ Ｐゴシック"/>
        <family val="3"/>
        <charset val="128"/>
      </rPr>
      <t>※経理関連事務経費（備品費用の10%）</t>
    </r>
    <rPh sb="25" eb="27">
      <t>ケイリ</t>
    </rPh>
    <rPh sb="27" eb="29">
      <t>カンレン</t>
    </rPh>
    <rPh sb="29" eb="31">
      <t>ジム</t>
    </rPh>
    <rPh sb="31" eb="33">
      <t>ケイヒ</t>
    </rPh>
    <rPh sb="34" eb="36">
      <t>ビヒン</t>
    </rPh>
    <rPh sb="36" eb="38">
      <t>ヒヨウ</t>
    </rPh>
    <phoneticPr fontId="15"/>
  </si>
  <si>
    <t>◇症例数追加時・・・追加症例にかかる〔Ａ、B、G、K、L〕と施設管理経費,消費税相当額が発生します。</t>
    <rPh sb="1" eb="3">
      <t>ショウレイ</t>
    </rPh>
    <rPh sb="3" eb="4">
      <t>スウ</t>
    </rPh>
    <rPh sb="4" eb="6">
      <t>ツイカ</t>
    </rPh>
    <rPh sb="6" eb="7">
      <t>ジ</t>
    </rPh>
    <rPh sb="10" eb="12">
      <t>ツイカ</t>
    </rPh>
    <rPh sb="12" eb="14">
      <t>ショウレイ</t>
    </rPh>
    <rPh sb="30" eb="32">
      <t>シセツ</t>
    </rPh>
    <rPh sb="32" eb="34">
      <t>カンリ</t>
    </rPh>
    <rPh sb="34" eb="36">
      <t>ケイヒ</t>
    </rPh>
    <rPh sb="44" eb="46">
      <t>ハッセイ</t>
    </rPh>
    <phoneticPr fontId="2"/>
  </si>
  <si>
    <t>◇その他の変更・・・A～Lのうち該当項目の経費と施設管理経費、消費税相当額が発生します。</t>
    <rPh sb="3" eb="4">
      <t>タ</t>
    </rPh>
    <rPh sb="5" eb="7">
      <t>ヘンコウ</t>
    </rPh>
    <rPh sb="16" eb="18">
      <t>ガイトウ</t>
    </rPh>
    <rPh sb="18" eb="20">
      <t>コウモク</t>
    </rPh>
    <rPh sb="21" eb="23">
      <t>ケイヒ</t>
    </rPh>
    <rPh sb="24" eb="26">
      <t>シセツ</t>
    </rPh>
    <rPh sb="26" eb="28">
      <t>カンリ</t>
    </rPh>
    <rPh sb="28" eb="30">
      <t>ケイヒ</t>
    </rPh>
    <rPh sb="38" eb="40">
      <t>ハッセイ</t>
    </rPh>
    <phoneticPr fontId="2"/>
  </si>
  <si>
    <t>◇症例数追加時・・・追加症例にかかる〔Ａ、B、G、K、L〕と施設管理経費、消費税相当額が発生します。</t>
    <rPh sb="1" eb="3">
      <t>ショウレイ</t>
    </rPh>
    <rPh sb="3" eb="4">
      <t>スウ</t>
    </rPh>
    <rPh sb="4" eb="6">
      <t>ツイカ</t>
    </rPh>
    <rPh sb="6" eb="7">
      <t>ジ</t>
    </rPh>
    <rPh sb="10" eb="12">
      <t>ツイカ</t>
    </rPh>
    <rPh sb="12" eb="14">
      <t>ショウレイ</t>
    </rPh>
    <rPh sb="30" eb="32">
      <t>シセツ</t>
    </rPh>
    <rPh sb="32" eb="34">
      <t>カンリ</t>
    </rPh>
    <rPh sb="34" eb="36">
      <t>ケイヒ</t>
    </rPh>
    <rPh sb="44" eb="46">
      <t>ハッセイ</t>
    </rPh>
    <phoneticPr fontId="2"/>
  </si>
  <si>
    <t>◇症例数追加時・・・追加症例にかかる〔Ａ、B、H、L〕と施設管理経費、消費税相当額が発生します。</t>
    <rPh sb="1" eb="3">
      <t>ショウレイ</t>
    </rPh>
    <rPh sb="3" eb="4">
      <t>スウ</t>
    </rPh>
    <rPh sb="4" eb="6">
      <t>ツイカ</t>
    </rPh>
    <rPh sb="6" eb="7">
      <t>ジ</t>
    </rPh>
    <rPh sb="10" eb="12">
      <t>ツイカ</t>
    </rPh>
    <rPh sb="12" eb="14">
      <t>ショウレイ</t>
    </rPh>
    <rPh sb="28" eb="30">
      <t>シセツ</t>
    </rPh>
    <rPh sb="30" eb="32">
      <t>カンリ</t>
    </rPh>
    <rPh sb="32" eb="34">
      <t>ケイヒ</t>
    </rPh>
    <rPh sb="42" eb="44">
      <t>ハッセイ</t>
    </rPh>
    <phoneticPr fontId="2"/>
  </si>
  <si>
    <t>依頼者の監査に係る経費／１回あたり</t>
    <rPh sb="0" eb="3">
      <t>イライシャ</t>
    </rPh>
    <rPh sb="4" eb="6">
      <t>カンサ</t>
    </rPh>
    <rPh sb="13" eb="14">
      <t>カイ</t>
    </rPh>
    <phoneticPr fontId="4"/>
  </si>
  <si>
    <t>規制当局の査察に係る経費／１回あたり</t>
    <rPh sb="0" eb="2">
      <t>キセイ</t>
    </rPh>
    <rPh sb="14" eb="15">
      <t>カイ</t>
    </rPh>
    <phoneticPr fontId="4"/>
  </si>
  <si>
    <t>7,000円×ﾌﾟﾛﾄｺｰﾙ規定来院日数×予定症例数</t>
    <rPh sb="21" eb="23">
      <t>ヨテイ</t>
    </rPh>
    <phoneticPr fontId="4"/>
  </si>
  <si>
    <t>⑤負担軽減措置費</t>
    <rPh sb="1" eb="3">
      <t>フタン</t>
    </rPh>
    <rPh sb="3" eb="5">
      <t>ケイゲン</t>
    </rPh>
    <rPh sb="5" eb="7">
      <t>ソチ</t>
    </rPh>
    <rPh sb="7" eb="8">
      <t>ヒ</t>
    </rPh>
    <phoneticPr fontId="2"/>
  </si>
  <si>
    <r>
      <t>〔7000円／来院又は入退院1回あたり〕×１．１</t>
    </r>
    <r>
      <rPr>
        <sz val="10"/>
        <rFont val="ＭＳ Ｐゴシック"/>
        <family val="3"/>
        <charset val="128"/>
      </rPr>
      <t>　</t>
    </r>
    <r>
      <rPr>
        <vertAlign val="superscript"/>
        <sz val="11"/>
        <rFont val="ＭＳ Ｐゴシック"/>
        <family val="3"/>
        <charset val="128"/>
      </rPr>
      <t>※経理関連事務経費（負担軽減措置費の10%）</t>
    </r>
    <rPh sb="5" eb="6">
      <t>エン</t>
    </rPh>
    <rPh sb="7" eb="9">
      <t>ライイン</t>
    </rPh>
    <rPh sb="9" eb="10">
      <t>マタ</t>
    </rPh>
    <rPh sb="11" eb="14">
      <t>ニュウタイイン</t>
    </rPh>
    <rPh sb="15" eb="16">
      <t>カイ</t>
    </rPh>
    <rPh sb="26" eb="28">
      <t>ケイリ</t>
    </rPh>
    <rPh sb="28" eb="30">
      <t>カンレン</t>
    </rPh>
    <rPh sb="30" eb="32">
      <t>ジム</t>
    </rPh>
    <rPh sb="32" eb="34">
      <t>ケイヒ</t>
    </rPh>
    <rPh sb="35" eb="37">
      <t>フタン</t>
    </rPh>
    <rPh sb="37" eb="39">
      <t>ケイゲン</t>
    </rPh>
    <rPh sb="39" eb="41">
      <t>ソチ</t>
    </rPh>
    <rPh sb="41" eb="42">
      <t>ヒ</t>
    </rPh>
    <phoneticPr fontId="15"/>
  </si>
  <si>
    <t>※消費税別途</t>
    <phoneticPr fontId="15"/>
  </si>
  <si>
    <t>◇本費用については、別途覚書を締結させていただきます。</t>
    <rPh sb="1" eb="2">
      <t>ホン</t>
    </rPh>
    <rPh sb="2" eb="4">
      <t>ヒヨウ</t>
    </rPh>
    <rPh sb="10" eb="12">
      <t>ベット</t>
    </rPh>
    <rPh sb="12" eb="14">
      <t>オボエガキ</t>
    </rPh>
    <rPh sb="15" eb="17">
      <t>テイケツ</t>
    </rPh>
    <phoneticPr fontId="15"/>
  </si>
  <si>
    <t>（参考）負担軽減措置費予定額</t>
    <rPh sb="1" eb="3">
      <t>サンコウ</t>
    </rPh>
    <rPh sb="4" eb="6">
      <t>フタン</t>
    </rPh>
    <rPh sb="6" eb="8">
      <t>ケイゲン</t>
    </rPh>
    <rPh sb="8" eb="10">
      <t>ソチ</t>
    </rPh>
    <rPh sb="10" eb="11">
      <t>ヒ</t>
    </rPh>
    <rPh sb="11" eb="13">
      <t>ヨテイ</t>
    </rPh>
    <rPh sb="13" eb="14">
      <t>ガク</t>
    </rPh>
    <phoneticPr fontId="2"/>
  </si>
  <si>
    <t>◇振込手数料・支払・請求業務等に係る費用として経理関連事務経費（10％）及び消費税相当額が発生します。</t>
    <rPh sb="1" eb="3">
      <t>フリコミ</t>
    </rPh>
    <rPh sb="3" eb="6">
      <t>テスウリョウ</t>
    </rPh>
    <rPh sb="7" eb="9">
      <t>シハライ</t>
    </rPh>
    <rPh sb="10" eb="12">
      <t>セイキュウ</t>
    </rPh>
    <rPh sb="12" eb="14">
      <t>ギョウム</t>
    </rPh>
    <rPh sb="14" eb="15">
      <t>トウ</t>
    </rPh>
    <rPh sb="16" eb="17">
      <t>カカ</t>
    </rPh>
    <rPh sb="18" eb="20">
      <t>ヒヨウ</t>
    </rPh>
    <rPh sb="23" eb="25">
      <t>ケイリ</t>
    </rPh>
    <rPh sb="25" eb="27">
      <t>カンレン</t>
    </rPh>
    <rPh sb="27" eb="29">
      <t>ジム</t>
    </rPh>
    <rPh sb="29" eb="31">
      <t>ケイヒ</t>
    </rPh>
    <rPh sb="36" eb="37">
      <t>オヨ</t>
    </rPh>
    <rPh sb="38" eb="41">
      <t>ショウヒゼイ</t>
    </rPh>
    <rPh sb="41" eb="43">
      <t>ソウトウ</t>
    </rPh>
    <rPh sb="43" eb="44">
      <t>ガク</t>
    </rPh>
    <rPh sb="45" eb="47">
      <t>ハッセイ</t>
    </rPh>
    <phoneticPr fontId="15"/>
  </si>
</sst>
</file>

<file path=xl/styles.xml><?xml version="1.0" encoding="utf-8"?>
<styleSheet xmlns="http://schemas.openxmlformats.org/spreadsheetml/2006/main">
  <numFmts count="1">
    <numFmt numFmtId="176" formatCode="#,##0_);\(#,##0\)"/>
  </numFmts>
  <fonts count="2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dotted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dotted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dotted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</cellStyleXfs>
  <cellXfs count="361">
    <xf numFmtId="0" fontId="0" fillId="0" borderId="0" xfId="0">
      <alignment vertical="center"/>
    </xf>
    <xf numFmtId="0" fontId="1" fillId="0" borderId="0" xfId="4" applyFont="1" applyBorder="1" applyAlignment="1">
      <alignment horizontal="left" vertical="center"/>
    </xf>
    <xf numFmtId="0" fontId="1" fillId="0" borderId="0" xfId="5" applyAlignment="1">
      <alignment vertical="center"/>
    </xf>
    <xf numFmtId="0" fontId="1" fillId="0" borderId="0" xfId="5" applyFont="1" applyAlignment="1">
      <alignment vertical="center"/>
    </xf>
    <xf numFmtId="38" fontId="1" fillId="0" borderId="0" xfId="1" applyFont="1" applyFill="1" applyBorder="1" applyAlignment="1">
      <alignment vertical="center"/>
    </xf>
    <xf numFmtId="0" fontId="1" fillId="0" borderId="0" xfId="5"/>
    <xf numFmtId="0" fontId="1" fillId="0" borderId="0" xfId="4" applyFont="1" applyFill="1" applyBorder="1" applyAlignment="1">
      <alignment horizontal="center" vertical="center"/>
    </xf>
    <xf numFmtId="176" fontId="1" fillId="0" borderId="0" xfId="4" applyNumberFormat="1" applyFill="1" applyBorder="1">
      <alignment vertical="center"/>
    </xf>
    <xf numFmtId="0" fontId="1" fillId="0" borderId="0" xfId="5" applyFill="1" applyBorder="1"/>
    <xf numFmtId="0" fontId="1" fillId="0" borderId="0" xfId="4" applyFont="1">
      <alignment vertical="center"/>
    </xf>
    <xf numFmtId="0" fontId="1" fillId="0" borderId="0" xfId="5" applyFont="1"/>
    <xf numFmtId="0" fontId="1" fillId="0" borderId="0" xfId="5" applyFill="1" applyBorder="1" applyAlignment="1">
      <alignment vertical="center"/>
    </xf>
    <xf numFmtId="0" fontId="3" fillId="0" borderId="1" xfId="4" applyFont="1" applyBorder="1" applyAlignment="1">
      <alignment horizontal="left" vertical="center"/>
    </xf>
    <xf numFmtId="0" fontId="3" fillId="0" borderId="2" xfId="4" applyFont="1" applyBorder="1" applyAlignment="1">
      <alignment horizontal="left" vertical="center"/>
    </xf>
    <xf numFmtId="0" fontId="1" fillId="0" borderId="3" xfId="4" applyFont="1" applyBorder="1" applyAlignment="1">
      <alignment horizontal="center" vertical="center"/>
    </xf>
    <xf numFmtId="0" fontId="3" fillId="0" borderId="1" xfId="5" applyFont="1" applyBorder="1" applyAlignment="1">
      <alignment horizontal="left" vertical="center"/>
    </xf>
    <xf numFmtId="0" fontId="1" fillId="0" borderId="4" xfId="5" applyFont="1" applyBorder="1"/>
    <xf numFmtId="0" fontId="1" fillId="0" borderId="5" xfId="4" applyFont="1" applyBorder="1" applyAlignment="1">
      <alignment horizontal="center" vertical="center"/>
    </xf>
    <xf numFmtId="0" fontId="1" fillId="0" borderId="0" xfId="5" applyFont="1" applyFill="1" applyBorder="1"/>
    <xf numFmtId="0" fontId="3" fillId="0" borderId="0" xfId="5" applyFont="1" applyFill="1" applyBorder="1" applyAlignment="1">
      <alignment shrinkToFit="1"/>
    </xf>
    <xf numFmtId="38" fontId="1" fillId="0" borderId="0" xfId="1" applyFont="1" applyFill="1" applyBorder="1" applyAlignment="1"/>
    <xf numFmtId="0" fontId="5" fillId="0" borderId="0" xfId="5" applyFont="1" applyFill="1" applyBorder="1" applyAlignment="1">
      <alignment vertical="center" shrinkToFit="1"/>
    </xf>
    <xf numFmtId="0" fontId="1" fillId="0" borderId="0" xfId="5" applyFont="1" applyFill="1" applyBorder="1" applyAlignment="1">
      <alignment vertical="center"/>
    </xf>
    <xf numFmtId="0" fontId="3" fillId="0" borderId="0" xfId="5" applyFont="1" applyFill="1" applyBorder="1" applyAlignment="1">
      <alignment vertical="center" shrinkToFit="1"/>
    </xf>
    <xf numFmtId="0" fontId="3" fillId="0" borderId="0" xfId="4" applyFont="1" applyFill="1" applyBorder="1" applyAlignment="1">
      <alignment vertical="center" shrinkToFit="1"/>
    </xf>
    <xf numFmtId="0" fontId="3" fillId="0" borderId="0" xfId="5" applyFont="1" applyFill="1" applyBorder="1" applyAlignment="1">
      <alignment vertical="center"/>
    </xf>
    <xf numFmtId="0" fontId="1" fillId="0" borderId="0" xfId="4" applyFont="1" applyFill="1" applyBorder="1" applyAlignment="1">
      <alignment vertical="center"/>
    </xf>
    <xf numFmtId="0" fontId="1" fillId="0" borderId="0" xfId="4" applyFont="1" applyFill="1" applyBorder="1">
      <alignment vertical="center"/>
    </xf>
    <xf numFmtId="0" fontId="1" fillId="0" borderId="6" xfId="4" applyFont="1" applyBorder="1" applyAlignment="1">
      <alignment horizontal="center" vertical="center"/>
    </xf>
    <xf numFmtId="0" fontId="1" fillId="0" borderId="7" xfId="4" applyFont="1" applyBorder="1" applyAlignment="1">
      <alignment horizontal="center" vertical="center"/>
    </xf>
    <xf numFmtId="0" fontId="3" fillId="0" borderId="8" xfId="4" applyFont="1" applyBorder="1" applyAlignment="1">
      <alignment horizontal="left" vertical="center"/>
    </xf>
    <xf numFmtId="0" fontId="1" fillId="0" borderId="0" xfId="4" applyFont="1" applyBorder="1" applyAlignment="1">
      <alignment horizontal="center" vertical="center"/>
    </xf>
    <xf numFmtId="0" fontId="1" fillId="0" borderId="9" xfId="5" applyFont="1" applyBorder="1"/>
    <xf numFmtId="38" fontId="3" fillId="0" borderId="0" xfId="5" applyNumberFormat="1" applyFont="1" applyFill="1" applyBorder="1" applyAlignment="1">
      <alignment shrinkToFit="1"/>
    </xf>
    <xf numFmtId="38" fontId="1" fillId="0" borderId="0" xfId="5" applyNumberFormat="1" applyFill="1" applyBorder="1" applyAlignment="1">
      <alignment vertical="center"/>
    </xf>
    <xf numFmtId="38" fontId="1" fillId="0" borderId="0" xfId="1" applyFont="1" applyBorder="1" applyAlignment="1">
      <alignment vertical="center"/>
    </xf>
    <xf numFmtId="0" fontId="3" fillId="0" borderId="2" xfId="5" applyFont="1" applyBorder="1" applyAlignment="1">
      <alignment horizontal="left" vertical="center"/>
    </xf>
    <xf numFmtId="0" fontId="1" fillId="0" borderId="13" xfId="4" applyFont="1" applyBorder="1" applyAlignment="1">
      <alignment horizontal="center" vertical="center"/>
    </xf>
    <xf numFmtId="0" fontId="1" fillId="0" borderId="14" xfId="5" applyFont="1" applyBorder="1"/>
    <xf numFmtId="0" fontId="1" fillId="0" borderId="15" xfId="4" applyFont="1" applyFill="1" applyBorder="1" applyAlignment="1">
      <alignment horizontal="center" vertical="center"/>
    </xf>
    <xf numFmtId="0" fontId="3" fillId="0" borderId="16" xfId="4" applyFont="1" applyBorder="1" applyAlignment="1">
      <alignment horizontal="left" vertical="center"/>
    </xf>
    <xf numFmtId="0" fontId="6" fillId="0" borderId="13" xfId="5" applyFont="1" applyBorder="1" applyAlignment="1">
      <alignment horizontal="right" vertical="center"/>
    </xf>
    <xf numFmtId="0" fontId="6" fillId="0" borderId="16" xfId="5" applyFont="1" applyBorder="1" applyAlignment="1">
      <alignment vertical="center"/>
    </xf>
    <xf numFmtId="0" fontId="6" fillId="0" borderId="13" xfId="5" applyFont="1" applyBorder="1" applyAlignment="1">
      <alignment vertical="center"/>
    </xf>
    <xf numFmtId="0" fontId="1" fillId="0" borderId="0" xfId="5" applyFont="1" applyBorder="1"/>
    <xf numFmtId="0" fontId="6" fillId="0" borderId="0" xfId="5" applyFont="1" applyBorder="1" applyAlignment="1">
      <alignment vertical="center"/>
    </xf>
    <xf numFmtId="0" fontId="1" fillId="0" borderId="0" xfId="5" applyBorder="1" applyAlignment="1">
      <alignment vertical="center"/>
    </xf>
    <xf numFmtId="0" fontId="1" fillId="0" borderId="0" xfId="5" applyFont="1" applyAlignment="1"/>
    <xf numFmtId="0" fontId="1" fillId="0" borderId="0" xfId="5" applyFont="1" applyAlignment="1">
      <alignment vertical="center" wrapText="1"/>
    </xf>
    <xf numFmtId="0" fontId="6" fillId="0" borderId="0" xfId="4" applyFont="1" applyBorder="1" applyAlignment="1">
      <alignment vertical="center" shrinkToFit="1"/>
    </xf>
    <xf numFmtId="0" fontId="1" fillId="0" borderId="0" xfId="5" applyFont="1" applyBorder="1" applyAlignment="1">
      <alignment vertical="center" shrinkToFit="1"/>
    </xf>
    <xf numFmtId="0" fontId="1" fillId="0" borderId="0" xfId="5" applyFont="1" applyBorder="1" applyAlignment="1">
      <alignment vertical="center" wrapText="1"/>
    </xf>
    <xf numFmtId="0" fontId="1" fillId="0" borderId="0" xfId="5" applyBorder="1"/>
    <xf numFmtId="0" fontId="8" fillId="0" borderId="0" xfId="5" applyFont="1" applyAlignment="1">
      <alignment vertical="center"/>
    </xf>
    <xf numFmtId="0" fontId="1" fillId="0" borderId="18" xfId="4" applyFont="1" applyBorder="1" applyAlignment="1">
      <alignment horizontal="center" vertical="center"/>
    </xf>
    <xf numFmtId="0" fontId="8" fillId="0" borderId="19" xfId="4" applyFont="1" applyBorder="1" applyAlignment="1">
      <alignment horizontal="left" vertical="center" indent="1"/>
    </xf>
    <xf numFmtId="0" fontId="8" fillId="0" borderId="20" xfId="4" applyFont="1" applyBorder="1" applyAlignment="1">
      <alignment horizontal="left" vertical="center" indent="1"/>
    </xf>
    <xf numFmtId="0" fontId="8" fillId="0" borderId="21" xfId="4" applyFont="1" applyBorder="1" applyAlignment="1">
      <alignment horizontal="left" vertical="center" indent="1"/>
    </xf>
    <xf numFmtId="0" fontId="1" fillId="0" borderId="6" xfId="5" applyBorder="1"/>
    <xf numFmtId="0" fontId="1" fillId="0" borderId="0" xfId="4" applyFont="1" applyAlignment="1">
      <alignment horizontal="left" vertical="center" indent="1"/>
    </xf>
    <xf numFmtId="0" fontId="3" fillId="0" borderId="22" xfId="4" applyFont="1" applyBorder="1" applyAlignment="1">
      <alignment horizontal="left" vertical="center"/>
    </xf>
    <xf numFmtId="0" fontId="1" fillId="0" borderId="23" xfId="4" applyFont="1" applyBorder="1">
      <alignment vertical="center"/>
    </xf>
    <xf numFmtId="0" fontId="1" fillId="0" borderId="23" xfId="5" applyBorder="1"/>
    <xf numFmtId="0" fontId="1" fillId="0" borderId="24" xfId="5" applyBorder="1"/>
    <xf numFmtId="0" fontId="1" fillId="0" borderId="25" xfId="4" applyFont="1" applyBorder="1">
      <alignment vertical="center"/>
    </xf>
    <xf numFmtId="38" fontId="1" fillId="0" borderId="0" xfId="1" applyFont="1" applyFill="1" applyBorder="1" applyAlignment="1">
      <alignment vertical="center" shrinkToFit="1"/>
    </xf>
    <xf numFmtId="38" fontId="1" fillId="0" borderId="0" xfId="1" applyFont="1" applyFill="1" applyBorder="1" applyAlignment="1">
      <alignment horizontal="center" vertical="center" shrinkToFit="1"/>
    </xf>
    <xf numFmtId="0" fontId="1" fillId="0" borderId="0" xfId="5" applyFont="1" applyFill="1"/>
    <xf numFmtId="0" fontId="1" fillId="0" borderId="0" xfId="5" applyFill="1"/>
    <xf numFmtId="0" fontId="1" fillId="0" borderId="0" xfId="5" applyFont="1" applyFill="1" applyBorder="1" applyAlignment="1">
      <alignment vertical="center" shrinkToFit="1"/>
    </xf>
    <xf numFmtId="0" fontId="1" fillId="0" borderId="0" xfId="5" applyFont="1" applyFill="1" applyBorder="1" applyAlignment="1">
      <alignment vertical="center" wrapText="1"/>
    </xf>
    <xf numFmtId="0" fontId="6" fillId="0" borderId="0" xfId="4" applyFont="1" applyFill="1" applyBorder="1" applyAlignment="1">
      <alignment vertical="center" shrinkToFit="1"/>
    </xf>
    <xf numFmtId="0" fontId="1" fillId="0" borderId="0" xfId="5" applyFill="1" applyAlignment="1">
      <alignment vertical="center"/>
    </xf>
    <xf numFmtId="0" fontId="1" fillId="0" borderId="0" xfId="4" applyFont="1" applyFill="1">
      <alignment vertical="center"/>
    </xf>
    <xf numFmtId="0" fontId="6" fillId="0" borderId="8" xfId="5" applyFont="1" applyBorder="1" applyAlignment="1">
      <alignment vertical="center"/>
    </xf>
    <xf numFmtId="0" fontId="6" fillId="0" borderId="0" xfId="5" applyFont="1" applyBorder="1" applyAlignment="1">
      <alignment horizontal="right" vertical="center"/>
    </xf>
    <xf numFmtId="0" fontId="1" fillId="0" borderId="0" xfId="5" applyProtection="1">
      <protection locked="0"/>
    </xf>
    <xf numFmtId="0" fontId="1" fillId="0" borderId="0" xfId="5" applyAlignment="1" applyProtection="1">
      <alignment vertical="top"/>
      <protection locked="0"/>
    </xf>
    <xf numFmtId="0" fontId="14" fillId="0" borderId="0" xfId="5" applyFont="1" applyAlignment="1" applyProtection="1">
      <alignment vertical="center"/>
      <protection locked="0"/>
    </xf>
    <xf numFmtId="0" fontId="1" fillId="0" borderId="0" xfId="5" applyFont="1" applyProtection="1">
      <protection locked="0"/>
    </xf>
    <xf numFmtId="0" fontId="1" fillId="0" borderId="0" xfId="5" applyFont="1" applyBorder="1" applyAlignment="1" applyProtection="1">
      <protection locked="0"/>
    </xf>
    <xf numFmtId="0" fontId="1" fillId="0" borderId="0" xfId="5" applyAlignment="1" applyProtection="1">
      <alignment vertical="center"/>
      <protection locked="0"/>
    </xf>
    <xf numFmtId="0" fontId="1" fillId="0" borderId="0" xfId="5" applyBorder="1" applyAlignment="1" applyProtection="1">
      <alignment vertical="center"/>
      <protection locked="0"/>
    </xf>
    <xf numFmtId="0" fontId="1" fillId="0" borderId="17" xfId="5" applyBorder="1" applyAlignment="1" applyProtection="1">
      <alignment vertical="center"/>
      <protection locked="0"/>
    </xf>
    <xf numFmtId="0" fontId="6" fillId="0" borderId="17" xfId="5" applyFont="1" applyBorder="1" applyAlignment="1" applyProtection="1">
      <alignment vertical="center"/>
      <protection locked="0"/>
    </xf>
    <xf numFmtId="0" fontId="1" fillId="0" borderId="0" xfId="5" applyFont="1" applyBorder="1" applyAlignment="1" applyProtection="1">
      <alignment vertical="center"/>
      <protection locked="0"/>
    </xf>
    <xf numFmtId="0" fontId="1" fillId="0" borderId="17" xfId="5" applyFont="1" applyBorder="1" applyAlignment="1" applyProtection="1">
      <protection locked="0"/>
    </xf>
    <xf numFmtId="0" fontId="1" fillId="0" borderId="17" xfId="5" applyFont="1" applyBorder="1" applyAlignment="1" applyProtection="1">
      <alignment vertical="center" shrinkToFit="1"/>
      <protection locked="0"/>
    </xf>
    <xf numFmtId="0" fontId="1" fillId="0" borderId="17" xfId="5" applyFont="1" applyBorder="1" applyAlignment="1" applyProtection="1">
      <alignment wrapText="1"/>
      <protection locked="0"/>
    </xf>
    <xf numFmtId="38" fontId="6" fillId="0" borderId="24" xfId="4" applyNumberFormat="1" applyFont="1" applyBorder="1" applyAlignment="1" applyProtection="1">
      <alignment horizontal="right" vertical="center" shrinkToFit="1"/>
      <protection locked="0"/>
    </xf>
    <xf numFmtId="38" fontId="6" fillId="0" borderId="27" xfId="4" applyNumberFormat="1" applyFont="1" applyBorder="1" applyAlignment="1" applyProtection="1">
      <alignment horizontal="right" vertical="center" shrinkToFit="1"/>
      <protection locked="0"/>
    </xf>
    <xf numFmtId="0" fontId="6" fillId="0" borderId="27" xfId="5" applyFont="1" applyBorder="1" applyAlignment="1" applyProtection="1">
      <alignment horizontal="right" vertical="center"/>
      <protection locked="0"/>
    </xf>
    <xf numFmtId="38" fontId="6" fillId="0" borderId="28" xfId="5" applyNumberFormat="1" applyFont="1" applyBorder="1" applyAlignment="1" applyProtection="1">
      <alignment horizontal="right" vertical="center"/>
      <protection locked="0"/>
    </xf>
    <xf numFmtId="38" fontId="6" fillId="0" borderId="29" xfId="5" applyNumberFormat="1" applyFont="1" applyBorder="1" applyAlignment="1" applyProtection="1">
      <alignment horizontal="right" vertical="center"/>
      <protection locked="0"/>
    </xf>
    <xf numFmtId="38" fontId="6" fillId="0" borderId="28" xfId="4" applyNumberFormat="1" applyFont="1" applyBorder="1" applyAlignment="1" applyProtection="1">
      <alignment horizontal="right" vertical="center" shrinkToFit="1"/>
      <protection locked="0"/>
    </xf>
    <xf numFmtId="0" fontId="1" fillId="0" borderId="27" xfId="4" applyFont="1" applyBorder="1" applyProtection="1">
      <alignment vertical="center"/>
      <protection locked="0"/>
    </xf>
    <xf numFmtId="0" fontId="1" fillId="0" borderId="0" xfId="5" applyProtection="1"/>
    <xf numFmtId="0" fontId="1" fillId="0" borderId="0" xfId="5" applyFont="1" applyProtection="1"/>
    <xf numFmtId="0" fontId="1" fillId="0" borderId="0" xfId="5" applyFill="1" applyProtection="1"/>
    <xf numFmtId="0" fontId="1" fillId="0" borderId="0" xfId="5" applyFill="1" applyBorder="1" applyProtection="1"/>
    <xf numFmtId="0" fontId="3" fillId="0" borderId="0" xfId="5" applyFont="1" applyFill="1" applyBorder="1" applyAlignment="1" applyProtection="1">
      <alignment shrinkToFit="1"/>
    </xf>
    <xf numFmtId="0" fontId="5" fillId="0" borderId="0" xfId="5" applyFont="1" applyFill="1" applyBorder="1" applyAlignment="1" applyProtection="1">
      <alignment vertical="center" shrinkToFit="1"/>
    </xf>
    <xf numFmtId="38" fontId="1" fillId="0" borderId="0" xfId="1" applyFont="1" applyFill="1" applyBorder="1" applyAlignment="1" applyProtection="1"/>
    <xf numFmtId="0" fontId="1" fillId="0" borderId="0" xfId="5" applyFont="1" applyFill="1" applyProtection="1"/>
    <xf numFmtId="0" fontId="1" fillId="0" borderId="0" xfId="5" applyFont="1" applyBorder="1" applyProtection="1"/>
    <xf numFmtId="0" fontId="6" fillId="0" borderId="0" xfId="5" applyFont="1" applyBorder="1" applyAlignment="1" applyProtection="1">
      <alignment vertical="center"/>
    </xf>
    <xf numFmtId="0" fontId="1" fillId="0" borderId="0" xfId="5" applyFont="1" applyFill="1" applyBorder="1" applyProtection="1"/>
    <xf numFmtId="0" fontId="1" fillId="0" borderId="0" xfId="5" applyAlignment="1" applyProtection="1">
      <alignment vertical="center"/>
    </xf>
    <xf numFmtId="0" fontId="1" fillId="0" borderId="0" xfId="5" applyBorder="1" applyAlignment="1" applyProtection="1">
      <alignment vertical="center"/>
    </xf>
    <xf numFmtId="0" fontId="1" fillId="0" borderId="0" xfId="5" applyFont="1" applyFill="1" applyBorder="1" applyAlignment="1" applyProtection="1">
      <alignment vertical="center"/>
    </xf>
    <xf numFmtId="0" fontId="1" fillId="0" borderId="0" xfId="5" applyFill="1" applyBorder="1" applyAlignment="1" applyProtection="1">
      <alignment vertical="center"/>
    </xf>
    <xf numFmtId="0" fontId="3" fillId="0" borderId="0" xfId="5" applyFont="1" applyFill="1" applyBorder="1" applyAlignment="1" applyProtection="1">
      <alignment vertical="center" shrinkToFit="1"/>
    </xf>
    <xf numFmtId="38" fontId="1" fillId="0" borderId="0" xfId="1" applyFont="1" applyFill="1" applyBorder="1" applyAlignment="1" applyProtection="1">
      <alignment vertical="center"/>
    </xf>
    <xf numFmtId="0" fontId="1" fillId="0" borderId="0" xfId="5" applyFont="1" applyFill="1" applyBorder="1" applyAlignment="1" applyProtection="1">
      <alignment vertical="center" shrinkToFit="1"/>
    </xf>
    <xf numFmtId="0" fontId="1" fillId="0" borderId="0" xfId="5" applyFont="1" applyBorder="1" applyAlignment="1" applyProtection="1">
      <alignment vertical="center" shrinkToFit="1"/>
    </xf>
    <xf numFmtId="0" fontId="1" fillId="0" borderId="0" xfId="5" applyFont="1" applyAlignment="1" applyProtection="1">
      <alignment vertical="center"/>
    </xf>
    <xf numFmtId="0" fontId="1" fillId="0" borderId="0" xfId="5" applyFont="1" applyFill="1" applyBorder="1" applyAlignment="1" applyProtection="1">
      <alignment vertical="center" wrapText="1"/>
    </xf>
    <xf numFmtId="0" fontId="1" fillId="0" borderId="0" xfId="5" applyFont="1" applyBorder="1" applyAlignment="1" applyProtection="1">
      <alignment vertical="center" wrapText="1"/>
    </xf>
    <xf numFmtId="0" fontId="1" fillId="0" borderId="0" xfId="5" applyBorder="1" applyProtection="1"/>
    <xf numFmtId="0" fontId="1" fillId="0" borderId="0" xfId="5" applyFont="1" applyAlignment="1" applyProtection="1">
      <alignment vertical="center" wrapText="1"/>
    </xf>
    <xf numFmtId="0" fontId="1" fillId="0" borderId="0" xfId="5" applyFont="1" applyAlignment="1" applyProtection="1"/>
    <xf numFmtId="0" fontId="1" fillId="0" borderId="0" xfId="4" applyFont="1" applyFill="1" applyBorder="1" applyAlignment="1" applyProtection="1">
      <alignment horizontal="center" vertical="center"/>
    </xf>
    <xf numFmtId="0" fontId="1" fillId="0" borderId="0" xfId="4" applyFont="1" applyBorder="1" applyAlignment="1" applyProtection="1">
      <alignment horizontal="left" vertical="center"/>
    </xf>
    <xf numFmtId="0" fontId="6" fillId="0" borderId="0" xfId="4" applyFont="1" applyBorder="1" applyAlignment="1" applyProtection="1">
      <alignment vertical="center" shrinkToFit="1"/>
    </xf>
    <xf numFmtId="0" fontId="6" fillId="0" borderId="0" xfId="4" applyFont="1" applyFill="1" applyBorder="1" applyAlignment="1" applyProtection="1">
      <alignment vertical="center" shrinkToFit="1"/>
    </xf>
    <xf numFmtId="0" fontId="6" fillId="0" borderId="16" xfId="5" applyFont="1" applyBorder="1" applyAlignment="1" applyProtection="1">
      <alignment vertical="center"/>
    </xf>
    <xf numFmtId="0" fontId="6" fillId="0" borderId="13" xfId="5" applyFont="1" applyBorder="1" applyAlignment="1" applyProtection="1">
      <alignment vertical="center"/>
    </xf>
    <xf numFmtId="0" fontId="6" fillId="0" borderId="13" xfId="5" applyFont="1" applyBorder="1" applyAlignment="1" applyProtection="1">
      <alignment horizontal="right" vertical="center"/>
    </xf>
    <xf numFmtId="0" fontId="1" fillId="0" borderId="0" xfId="5" applyFill="1" applyAlignment="1" applyProtection="1">
      <alignment vertical="center"/>
    </xf>
    <xf numFmtId="38" fontId="1" fillId="0" borderId="0" xfId="1" applyFont="1" applyFill="1" applyBorder="1" applyAlignment="1" applyProtection="1">
      <alignment horizontal="center" vertical="center" shrinkToFit="1"/>
    </xf>
    <xf numFmtId="38" fontId="1" fillId="0" borderId="0" xfId="1" applyFont="1" applyFill="1" applyBorder="1" applyAlignment="1" applyProtection="1">
      <alignment vertical="center" shrinkToFit="1"/>
    </xf>
    <xf numFmtId="0" fontId="3" fillId="0" borderId="0" xfId="4" applyFont="1" applyFill="1" applyBorder="1" applyAlignment="1" applyProtection="1">
      <alignment vertical="center" shrinkToFit="1"/>
    </xf>
    <xf numFmtId="38" fontId="3" fillId="0" borderId="0" xfId="5" applyNumberFormat="1" applyFont="1" applyFill="1" applyBorder="1" applyAlignment="1" applyProtection="1">
      <alignment shrinkToFit="1"/>
    </xf>
    <xf numFmtId="0" fontId="3" fillId="0" borderId="0" xfId="5" applyFont="1" applyFill="1" applyBorder="1" applyAlignment="1" applyProtection="1">
      <alignment vertical="center"/>
    </xf>
    <xf numFmtId="38" fontId="1" fillId="0" borderId="0" xfId="5" applyNumberFormat="1" applyFill="1" applyBorder="1" applyAlignment="1" applyProtection="1">
      <alignment vertical="center"/>
    </xf>
    <xf numFmtId="0" fontId="1" fillId="0" borderId="0" xfId="4" applyFont="1" applyFill="1" applyBorder="1" applyAlignment="1" applyProtection="1">
      <alignment vertical="center"/>
    </xf>
    <xf numFmtId="0" fontId="1" fillId="0" borderId="0" xfId="4" applyFont="1" applyFill="1" applyProtection="1">
      <alignment vertical="center"/>
    </xf>
    <xf numFmtId="0" fontId="1" fillId="0" borderId="0" xfId="4" applyFont="1" applyFill="1" applyBorder="1" applyProtection="1">
      <alignment vertical="center"/>
    </xf>
    <xf numFmtId="176" fontId="1" fillId="0" borderId="0" xfId="4" applyNumberFormat="1" applyFill="1" applyBorder="1" applyProtection="1">
      <alignment vertical="center"/>
    </xf>
    <xf numFmtId="176" fontId="1" fillId="0" borderId="0" xfId="4" applyNumberFormat="1" applyFill="1" applyBorder="1" applyAlignment="1" applyProtection="1">
      <alignment vertical="center"/>
    </xf>
    <xf numFmtId="0" fontId="8" fillId="0" borderId="0" xfId="5" applyFont="1" applyAlignment="1" applyProtection="1">
      <alignment vertical="center"/>
    </xf>
    <xf numFmtId="0" fontId="1" fillId="0" borderId="7" xfId="4" applyFont="1" applyBorder="1" applyAlignment="1" applyProtection="1">
      <alignment horizontal="center" vertical="center"/>
    </xf>
    <xf numFmtId="0" fontId="3" fillId="0" borderId="2" xfId="5" applyFont="1" applyBorder="1" applyAlignment="1" applyProtection="1">
      <alignment horizontal="left" vertical="center"/>
    </xf>
    <xf numFmtId="0" fontId="1" fillId="0" borderId="5" xfId="4" applyFont="1" applyBorder="1" applyAlignment="1" applyProtection="1">
      <alignment horizontal="center" vertical="center"/>
    </xf>
    <xf numFmtId="0" fontId="1" fillId="0" borderId="9" xfId="5" applyFont="1" applyBorder="1" applyProtection="1"/>
    <xf numFmtId="0" fontId="1" fillId="0" borderId="3" xfId="4" applyFont="1" applyBorder="1" applyAlignment="1" applyProtection="1">
      <alignment horizontal="center" vertical="center"/>
    </xf>
    <xf numFmtId="0" fontId="3" fillId="0" borderId="1" xfId="5" applyFont="1" applyBorder="1" applyAlignment="1" applyProtection="1">
      <alignment horizontal="left" vertical="center"/>
    </xf>
    <xf numFmtId="0" fontId="1" fillId="0" borderId="6" xfId="4" applyFont="1" applyBorder="1" applyAlignment="1" applyProtection="1">
      <alignment horizontal="center" vertical="center"/>
    </xf>
    <xf numFmtId="0" fontId="1" fillId="0" borderId="4" xfId="5" applyFont="1" applyBorder="1" applyProtection="1"/>
    <xf numFmtId="0" fontId="3" fillId="0" borderId="2" xfId="4" applyFont="1" applyBorder="1" applyAlignment="1" applyProtection="1">
      <alignment horizontal="left" vertical="center"/>
    </xf>
    <xf numFmtId="0" fontId="3" fillId="0" borderId="8" xfId="4" applyFont="1" applyBorder="1" applyAlignment="1" applyProtection="1">
      <alignment horizontal="left" vertical="center"/>
    </xf>
    <xf numFmtId="0" fontId="1" fillId="0" borderId="0" xfId="4" applyFont="1" applyBorder="1" applyAlignment="1" applyProtection="1">
      <alignment horizontal="center" vertical="center"/>
    </xf>
    <xf numFmtId="0" fontId="3" fillId="0" borderId="1" xfId="4" applyFont="1" applyBorder="1" applyAlignment="1" applyProtection="1">
      <alignment horizontal="left" vertical="center"/>
    </xf>
    <xf numFmtId="0" fontId="8" fillId="0" borderId="19" xfId="4" applyFont="1" applyBorder="1" applyAlignment="1" applyProtection="1">
      <alignment horizontal="left" vertical="center" indent="1"/>
    </xf>
    <xf numFmtId="0" fontId="8" fillId="0" borderId="20" xfId="4" applyFont="1" applyBorder="1" applyAlignment="1" applyProtection="1">
      <alignment horizontal="left" vertical="center" indent="1"/>
    </xf>
    <xf numFmtId="0" fontId="8" fillId="0" borderId="21" xfId="4" applyFont="1" applyBorder="1" applyAlignment="1" applyProtection="1">
      <alignment horizontal="left" vertical="center" indent="1"/>
    </xf>
    <xf numFmtId="0" fontId="1" fillId="0" borderId="18" xfId="4" applyFont="1" applyBorder="1" applyAlignment="1" applyProtection="1">
      <alignment horizontal="center" vertical="center"/>
    </xf>
    <xf numFmtId="0" fontId="1" fillId="0" borderId="15" xfId="4" applyFont="1" applyFill="1" applyBorder="1" applyAlignment="1" applyProtection="1">
      <alignment horizontal="center" vertical="center"/>
    </xf>
    <xf numFmtId="0" fontId="3" fillId="0" borderId="16" xfId="4" applyFont="1" applyBorder="1" applyAlignment="1" applyProtection="1">
      <alignment horizontal="left" vertical="center"/>
    </xf>
    <xf numFmtId="0" fontId="1" fillId="0" borderId="13" xfId="4" applyFont="1" applyBorder="1" applyAlignment="1" applyProtection="1">
      <alignment horizontal="center" vertical="center"/>
    </xf>
    <xf numFmtId="0" fontId="1" fillId="0" borderId="14" xfId="5" applyFont="1" applyBorder="1" applyProtection="1"/>
    <xf numFmtId="38" fontId="1" fillId="0" borderId="0" xfId="1" applyFont="1" applyBorder="1" applyAlignment="1" applyProtection="1">
      <alignment vertical="center"/>
    </xf>
    <xf numFmtId="0" fontId="1" fillId="0" borderId="0" xfId="4" applyFont="1" applyProtection="1">
      <alignment vertical="center"/>
    </xf>
    <xf numFmtId="0" fontId="1" fillId="0" borderId="0" xfId="4" applyFont="1" applyAlignment="1" applyProtection="1">
      <alignment horizontal="left" vertical="center" indent="1"/>
    </xf>
    <xf numFmtId="0" fontId="3" fillId="0" borderId="22" xfId="4" applyFont="1" applyBorder="1" applyAlignment="1" applyProtection="1">
      <alignment horizontal="left" vertical="center"/>
    </xf>
    <xf numFmtId="0" fontId="1" fillId="0" borderId="23" xfId="4" applyFont="1" applyBorder="1" applyProtection="1">
      <alignment vertical="center"/>
    </xf>
    <xf numFmtId="0" fontId="1" fillId="0" borderId="23" xfId="5" applyBorder="1" applyProtection="1"/>
    <xf numFmtId="0" fontId="1" fillId="0" borderId="24" xfId="5" applyBorder="1" applyProtection="1"/>
    <xf numFmtId="0" fontId="1" fillId="0" borderId="6" xfId="5" applyBorder="1" applyProtection="1"/>
    <xf numFmtId="0" fontId="1" fillId="0" borderId="25" xfId="4" applyFont="1" applyBorder="1" applyProtection="1">
      <alignment vertical="center"/>
    </xf>
    <xf numFmtId="0" fontId="8" fillId="0" borderId="0" xfId="4" applyFont="1" applyProtection="1">
      <alignment vertical="center"/>
    </xf>
    <xf numFmtId="0" fontId="3" fillId="0" borderId="6" xfId="4" applyFont="1" applyBorder="1" applyAlignment="1" applyProtection="1">
      <alignment horizontal="left" vertical="center"/>
    </xf>
    <xf numFmtId="0" fontId="3" fillId="0" borderId="6" xfId="4" applyFont="1" applyBorder="1" applyAlignment="1" applyProtection="1">
      <alignment vertical="center"/>
    </xf>
    <xf numFmtId="0" fontId="3" fillId="0" borderId="4" xfId="4" applyFont="1" applyBorder="1" applyAlignment="1" applyProtection="1">
      <alignment vertical="center"/>
    </xf>
    <xf numFmtId="0" fontId="3" fillId="0" borderId="12" xfId="4" applyFont="1" applyBorder="1" applyAlignment="1" applyProtection="1">
      <alignment horizontal="left" vertical="center" indent="1"/>
    </xf>
    <xf numFmtId="0" fontId="1" fillId="0" borderId="10" xfId="5" applyBorder="1" applyProtection="1"/>
    <xf numFmtId="0" fontId="3" fillId="0" borderId="10" xfId="4" applyFont="1" applyBorder="1" applyAlignment="1" applyProtection="1">
      <alignment vertical="center"/>
    </xf>
    <xf numFmtId="0" fontId="3" fillId="0" borderId="11" xfId="4" applyFont="1" applyBorder="1" applyAlignment="1" applyProtection="1">
      <alignment vertical="center"/>
    </xf>
    <xf numFmtId="0" fontId="1" fillId="0" borderId="17" xfId="5" applyBorder="1" applyProtection="1"/>
    <xf numFmtId="0" fontId="1" fillId="0" borderId="17" xfId="4" applyFont="1" applyBorder="1" applyProtection="1">
      <alignment vertical="center"/>
    </xf>
    <xf numFmtId="0" fontId="3" fillId="0" borderId="6" xfId="5" applyFont="1" applyBorder="1" applyAlignment="1" applyProtection="1">
      <alignment vertical="center"/>
    </xf>
    <xf numFmtId="0" fontId="3" fillId="0" borderId="4" xfId="5" applyFont="1" applyBorder="1" applyAlignment="1" applyProtection="1">
      <alignment vertical="center"/>
    </xf>
    <xf numFmtId="0" fontId="1" fillId="0" borderId="26" xfId="5" applyBorder="1" applyProtection="1"/>
    <xf numFmtId="0" fontId="1" fillId="0" borderId="0" xfId="4" applyFont="1" applyBorder="1" applyProtection="1">
      <alignment vertical="center"/>
    </xf>
    <xf numFmtId="0" fontId="9" fillId="0" borderId="0" xfId="5" applyFont="1" applyAlignment="1" applyProtection="1">
      <alignment horizontal="left" vertical="center" indent="1"/>
    </xf>
    <xf numFmtId="0" fontId="3" fillId="0" borderId="0" xfId="4" applyFont="1" applyBorder="1" applyAlignment="1" applyProtection="1">
      <alignment vertical="center"/>
    </xf>
    <xf numFmtId="0" fontId="1" fillId="0" borderId="0" xfId="4" applyFont="1" applyBorder="1" applyAlignment="1" applyProtection="1">
      <alignment vertical="center"/>
    </xf>
    <xf numFmtId="0" fontId="7" fillId="0" borderId="0" xfId="4" applyFont="1" applyProtection="1">
      <alignment vertical="center"/>
    </xf>
    <xf numFmtId="0" fontId="8" fillId="0" borderId="45" xfId="4" applyFont="1" applyBorder="1" applyAlignment="1" applyProtection="1">
      <alignment horizontal="left" vertical="center" indent="1"/>
    </xf>
    <xf numFmtId="0" fontId="8" fillId="0" borderId="46" xfId="4" applyFont="1" applyBorder="1" applyAlignment="1" applyProtection="1">
      <alignment horizontal="left" vertical="center" indent="1"/>
    </xf>
    <xf numFmtId="0" fontId="1" fillId="0" borderId="46" xfId="5" applyFont="1" applyBorder="1" applyAlignment="1" applyProtection="1">
      <alignment vertical="center"/>
    </xf>
    <xf numFmtId="0" fontId="1" fillId="0" borderId="47" xfId="5" applyFont="1" applyBorder="1" applyAlignment="1" applyProtection="1">
      <alignment vertical="center"/>
    </xf>
    <xf numFmtId="0" fontId="8" fillId="0" borderId="45" xfId="4" applyFont="1" applyBorder="1" applyAlignment="1">
      <alignment horizontal="left" vertical="center" indent="1"/>
    </xf>
    <xf numFmtId="0" fontId="8" fillId="0" borderId="46" xfId="4" applyFont="1" applyBorder="1" applyAlignment="1">
      <alignment horizontal="left" vertical="center" indent="1"/>
    </xf>
    <xf numFmtId="0" fontId="1" fillId="0" borderId="46" xfId="5" applyFont="1" applyBorder="1" applyAlignment="1">
      <alignment vertical="center"/>
    </xf>
    <xf numFmtId="0" fontId="1" fillId="0" borderId="47" xfId="5" applyFont="1" applyBorder="1" applyAlignment="1">
      <alignment vertical="center"/>
    </xf>
    <xf numFmtId="0" fontId="8" fillId="0" borderId="48" xfId="4" applyFont="1" applyBorder="1" applyAlignment="1">
      <alignment horizontal="left" vertical="center" indent="1"/>
    </xf>
    <xf numFmtId="0" fontId="8" fillId="0" borderId="26" xfId="4" applyFont="1" applyBorder="1" applyAlignment="1">
      <alignment horizontal="left" vertical="center" indent="1"/>
    </xf>
    <xf numFmtId="0" fontId="1" fillId="0" borderId="26" xfId="5" applyFont="1" applyBorder="1" applyAlignment="1">
      <alignment vertical="center"/>
    </xf>
    <xf numFmtId="0" fontId="1" fillId="0" borderId="49" xfId="5" applyFont="1" applyBorder="1" applyAlignment="1">
      <alignment vertical="center"/>
    </xf>
    <xf numFmtId="0" fontId="1" fillId="0" borderId="3" xfId="4" applyFont="1" applyBorder="1" applyAlignment="1" applyProtection="1">
      <alignment horizontal="center" vertical="center"/>
    </xf>
    <xf numFmtId="0" fontId="5" fillId="0" borderId="15" xfId="4" applyFont="1" applyBorder="1" applyAlignment="1" applyProtection="1">
      <alignment horizontal="center" vertical="center" textRotation="255"/>
    </xf>
    <xf numFmtId="0" fontId="3" fillId="0" borderId="2" xfId="4" applyFont="1" applyBorder="1" applyAlignment="1" applyProtection="1">
      <alignment horizontal="left" vertical="center" wrapText="1" indent="1"/>
    </xf>
    <xf numFmtId="0" fontId="3" fillId="0" borderId="5" xfId="4" applyFont="1" applyBorder="1" applyAlignment="1" applyProtection="1">
      <alignment horizontal="left" vertical="center" wrapText="1" indent="1"/>
    </xf>
    <xf numFmtId="38" fontId="1" fillId="0" borderId="2" xfId="1" applyFont="1" applyBorder="1" applyAlignment="1" applyProtection="1">
      <alignment vertical="center"/>
    </xf>
    <xf numFmtId="38" fontId="1" fillId="0" borderId="5" xfId="1" applyFont="1" applyBorder="1" applyAlignment="1" applyProtection="1">
      <alignment vertical="center"/>
    </xf>
    <xf numFmtId="38" fontId="1" fillId="0" borderId="9" xfId="1" applyFont="1" applyBorder="1" applyAlignment="1" applyProtection="1">
      <alignment vertical="center"/>
    </xf>
    <xf numFmtId="38" fontId="1" fillId="0" borderId="35" xfId="1" applyFont="1" applyBorder="1" applyAlignment="1" applyProtection="1">
      <alignment vertical="center"/>
    </xf>
    <xf numFmtId="0" fontId="3" fillId="0" borderId="1" xfId="4" applyFont="1" applyBorder="1" applyAlignment="1" applyProtection="1">
      <alignment horizontal="left" vertical="center" wrapText="1" indent="1"/>
    </xf>
    <xf numFmtId="0" fontId="3" fillId="0" borderId="6" xfId="4" applyFont="1" applyBorder="1" applyAlignment="1" applyProtection="1">
      <alignment horizontal="left" vertical="center" wrapText="1" indent="1"/>
    </xf>
    <xf numFmtId="38" fontId="1" fillId="0" borderId="1" xfId="1" applyFont="1" applyBorder="1" applyAlignment="1" applyProtection="1">
      <alignment vertical="center"/>
      <protection locked="0"/>
    </xf>
    <xf numFmtId="38" fontId="1" fillId="0" borderId="6" xfId="1" applyFont="1" applyBorder="1" applyAlignment="1" applyProtection="1">
      <alignment vertical="center"/>
      <protection locked="0"/>
    </xf>
    <xf numFmtId="38" fontId="1" fillId="0" borderId="4" xfId="1" applyFont="1" applyBorder="1" applyAlignment="1" applyProtection="1">
      <alignment vertical="center"/>
      <protection locked="0"/>
    </xf>
    <xf numFmtId="38" fontId="1" fillId="0" borderId="36" xfId="1" applyFont="1" applyBorder="1" applyAlignment="1" applyProtection="1">
      <alignment horizontal="center" vertical="center"/>
    </xf>
    <xf numFmtId="38" fontId="1" fillId="0" borderId="37" xfId="1" applyFont="1" applyBorder="1" applyAlignment="1" applyProtection="1">
      <alignment horizontal="center" vertical="center"/>
    </xf>
    <xf numFmtId="38" fontId="1" fillId="0" borderId="38" xfId="1" applyFont="1" applyBorder="1" applyAlignment="1" applyProtection="1">
      <alignment horizontal="center" vertical="center"/>
    </xf>
    <xf numFmtId="38" fontId="1" fillId="0" borderId="3" xfId="1" applyFont="1" applyBorder="1" applyAlignment="1" applyProtection="1">
      <alignment vertical="center"/>
      <protection locked="0"/>
    </xf>
    <xf numFmtId="38" fontId="1" fillId="0" borderId="33" xfId="1" applyFont="1" applyBorder="1" applyAlignment="1" applyProtection="1">
      <alignment vertical="center"/>
    </xf>
    <xf numFmtId="38" fontId="1" fillId="0" borderId="1" xfId="1" applyFont="1" applyBorder="1" applyAlignment="1" applyProtection="1">
      <alignment vertical="center"/>
    </xf>
    <xf numFmtId="38" fontId="1" fillId="0" borderId="6" xfId="1" applyFont="1" applyBorder="1" applyAlignment="1" applyProtection="1">
      <alignment vertical="center"/>
    </xf>
    <xf numFmtId="38" fontId="1" fillId="0" borderId="4" xfId="1" applyFont="1" applyBorder="1" applyAlignment="1" applyProtection="1">
      <alignment vertical="center"/>
    </xf>
    <xf numFmtId="0" fontId="3" fillId="0" borderId="0" xfId="4" applyFont="1" applyBorder="1" applyAlignment="1" applyProtection="1">
      <alignment horizontal="center" vertical="center" shrinkToFit="1"/>
    </xf>
    <xf numFmtId="0" fontId="6" fillId="0" borderId="22" xfId="4" applyFont="1" applyBorder="1" applyAlignment="1" applyProtection="1">
      <alignment horizontal="center" vertical="center" shrinkToFit="1"/>
    </xf>
    <xf numFmtId="0" fontId="6" fillId="0" borderId="23" xfId="4" applyFont="1" applyBorder="1" applyAlignment="1" applyProtection="1">
      <alignment horizontal="center" vertical="center" shrinkToFit="1"/>
    </xf>
    <xf numFmtId="0" fontId="6" fillId="0" borderId="25" xfId="4" applyFont="1" applyBorder="1" applyAlignment="1" applyProtection="1">
      <alignment horizontal="center" vertical="center" shrinkToFit="1"/>
    </xf>
    <xf numFmtId="0" fontId="6" fillId="0" borderId="39" xfId="5" applyFont="1" applyBorder="1" applyAlignment="1" applyProtection="1">
      <alignment horizontal="center" vertical="center"/>
    </xf>
    <xf numFmtId="0" fontId="6" fillId="0" borderId="40" xfId="5" applyFont="1" applyBorder="1" applyAlignment="1" applyProtection="1">
      <alignment horizontal="center" vertical="center"/>
    </xf>
    <xf numFmtId="0" fontId="6" fillId="0" borderId="41" xfId="5" applyFont="1" applyBorder="1" applyAlignment="1" applyProtection="1">
      <alignment horizontal="center" vertical="center"/>
    </xf>
    <xf numFmtId="0" fontId="6" fillId="0" borderId="42" xfId="5" applyFont="1" applyBorder="1" applyAlignment="1" applyProtection="1">
      <alignment horizontal="center" vertical="center"/>
    </xf>
    <xf numFmtId="0" fontId="6" fillId="0" borderId="43" xfId="4" applyFont="1" applyBorder="1" applyAlignment="1" applyProtection="1">
      <alignment horizontal="center" vertical="center" shrinkToFit="1"/>
    </xf>
    <xf numFmtId="0" fontId="6" fillId="0" borderId="42" xfId="4" applyFont="1" applyBorder="1" applyAlignment="1" applyProtection="1">
      <alignment horizontal="center" vertical="center" shrinkToFit="1"/>
    </xf>
    <xf numFmtId="0" fontId="1" fillId="2" borderId="3" xfId="4" applyFont="1" applyFill="1" applyBorder="1" applyAlignment="1" applyProtection="1">
      <alignment horizontal="center" vertical="center"/>
    </xf>
    <xf numFmtId="0" fontId="1" fillId="2" borderId="1" xfId="4" applyFont="1" applyFill="1" applyBorder="1" applyAlignment="1" applyProtection="1">
      <alignment horizontal="center" vertical="center"/>
    </xf>
    <xf numFmtId="0" fontId="1" fillId="2" borderId="6" xfId="4" applyFont="1" applyFill="1" applyBorder="1" applyAlignment="1" applyProtection="1">
      <alignment horizontal="center" vertical="center"/>
    </xf>
    <xf numFmtId="38" fontId="1" fillId="2" borderId="1" xfId="1" applyFont="1" applyFill="1" applyBorder="1" applyAlignment="1" applyProtection="1">
      <alignment horizontal="center" vertical="center" shrinkToFit="1"/>
    </xf>
    <xf numFmtId="38" fontId="1" fillId="2" borderId="6" xfId="1" applyFont="1" applyFill="1" applyBorder="1" applyAlignment="1" applyProtection="1">
      <alignment horizontal="center" vertical="center" shrinkToFit="1"/>
    </xf>
    <xf numFmtId="38" fontId="1" fillId="2" borderId="4" xfId="1" applyFont="1" applyFill="1" applyBorder="1" applyAlignment="1" applyProtection="1">
      <alignment horizontal="center" vertical="center" shrinkToFit="1"/>
    </xf>
    <xf numFmtId="0" fontId="3" fillId="0" borderId="3" xfId="4" applyFont="1" applyBorder="1" applyAlignment="1" applyProtection="1">
      <alignment horizontal="left" vertical="center" wrapText="1" indent="1"/>
    </xf>
    <xf numFmtId="38" fontId="1" fillId="0" borderId="3" xfId="1" applyFont="1" applyBorder="1" applyAlignment="1" applyProtection="1">
      <alignment vertical="center"/>
    </xf>
    <xf numFmtId="0" fontId="3" fillId="0" borderId="0" xfId="4" applyFont="1" applyFill="1" applyBorder="1" applyAlignment="1" applyProtection="1">
      <alignment horizontal="left" vertical="center" wrapText="1" indent="1"/>
    </xf>
    <xf numFmtId="0" fontId="3" fillId="0" borderId="7" xfId="4" applyFont="1" applyBorder="1" applyAlignment="1" applyProtection="1">
      <alignment horizontal="left" vertical="center" wrapText="1" indent="1"/>
    </xf>
    <xf numFmtId="38" fontId="1" fillId="0" borderId="7" xfId="1" applyFont="1" applyBorder="1" applyAlignment="1" applyProtection="1">
      <alignment vertical="center"/>
    </xf>
    <xf numFmtId="38" fontId="1" fillId="0" borderId="30" xfId="1" applyFont="1" applyFill="1" applyBorder="1" applyAlignment="1" applyProtection="1">
      <alignment vertical="center" shrinkToFit="1"/>
    </xf>
    <xf numFmtId="0" fontId="3" fillId="0" borderId="31" xfId="4" applyFont="1" applyFill="1" applyBorder="1" applyAlignment="1" applyProtection="1">
      <alignment horizontal="center" vertical="center" shrinkToFit="1"/>
    </xf>
    <xf numFmtId="0" fontId="3" fillId="0" borderId="20" xfId="4" applyFont="1" applyFill="1" applyBorder="1" applyAlignment="1" applyProtection="1">
      <alignment horizontal="center" vertical="center" shrinkToFit="1"/>
    </xf>
    <xf numFmtId="0" fontId="3" fillId="0" borderId="21" xfId="4" applyFont="1" applyFill="1" applyBorder="1" applyAlignment="1" applyProtection="1">
      <alignment horizontal="center" vertical="center" shrinkToFit="1"/>
    </xf>
    <xf numFmtId="0" fontId="3" fillId="0" borderId="30" xfId="4" applyFont="1" applyFill="1" applyBorder="1" applyAlignment="1" applyProtection="1">
      <alignment horizontal="center" vertical="center" wrapText="1"/>
    </xf>
    <xf numFmtId="38" fontId="1" fillId="0" borderId="31" xfId="1" applyFont="1" applyFill="1" applyBorder="1" applyAlignment="1" applyProtection="1">
      <alignment vertical="center" shrinkToFit="1"/>
    </xf>
    <xf numFmtId="38" fontId="1" fillId="0" borderId="20" xfId="1" applyFont="1" applyFill="1" applyBorder="1" applyAlignment="1" applyProtection="1">
      <alignment vertical="center" shrinkToFit="1"/>
    </xf>
    <xf numFmtId="38" fontId="1" fillId="0" borderId="21" xfId="1" applyFont="1" applyFill="1" applyBorder="1" applyAlignment="1" applyProtection="1">
      <alignment vertical="center" shrinkToFit="1"/>
    </xf>
    <xf numFmtId="38" fontId="1" fillId="0" borderId="30" xfId="1" applyFont="1" applyFill="1" applyBorder="1" applyAlignment="1" applyProtection="1">
      <alignment vertical="center"/>
    </xf>
    <xf numFmtId="38" fontId="1" fillId="0" borderId="32" xfId="1" applyFont="1" applyFill="1" applyBorder="1" applyAlignment="1" applyProtection="1">
      <alignment vertical="center"/>
    </xf>
    <xf numFmtId="0" fontId="3" fillId="0" borderId="45" xfId="5" applyFont="1" applyBorder="1" applyAlignment="1" applyProtection="1">
      <alignment horizontal="left" vertical="center" indent="1"/>
    </xf>
    <xf numFmtId="0" fontId="3" fillId="0" borderId="46" xfId="5" applyFont="1" applyBorder="1" applyAlignment="1" applyProtection="1">
      <alignment horizontal="left" vertical="center" indent="1"/>
    </xf>
    <xf numFmtId="38" fontId="1" fillId="0" borderId="44" xfId="1" applyFont="1" applyBorder="1" applyAlignment="1" applyProtection="1">
      <alignment vertical="center"/>
    </xf>
    <xf numFmtId="0" fontId="3" fillId="0" borderId="18" xfId="4" applyFont="1" applyFill="1" applyBorder="1" applyAlignment="1" applyProtection="1">
      <alignment horizontal="left" vertical="center" wrapText="1" indent="1"/>
    </xf>
    <xf numFmtId="38" fontId="1" fillId="0" borderId="34" xfId="1" applyFont="1" applyFill="1" applyBorder="1" applyAlignment="1" applyProtection="1">
      <alignment vertical="center" shrinkToFit="1"/>
    </xf>
    <xf numFmtId="38" fontId="1" fillId="0" borderId="18" xfId="1" applyFont="1" applyFill="1" applyBorder="1" applyAlignment="1" applyProtection="1">
      <alignment vertical="center"/>
    </xf>
    <xf numFmtId="0" fontId="1" fillId="3" borderId="2" xfId="4" applyFont="1" applyFill="1" applyBorder="1" applyAlignment="1" applyProtection="1">
      <alignment horizontal="center" vertical="center"/>
    </xf>
    <xf numFmtId="0" fontId="1" fillId="3" borderId="5" xfId="4" applyFont="1" applyFill="1" applyBorder="1" applyAlignment="1" applyProtection="1">
      <alignment horizontal="center" vertical="center"/>
    </xf>
    <xf numFmtId="0" fontId="1" fillId="3" borderId="9" xfId="4" applyFont="1" applyFill="1" applyBorder="1" applyAlignment="1" applyProtection="1">
      <alignment horizontal="center" vertical="center"/>
    </xf>
    <xf numFmtId="38" fontId="1" fillId="3" borderId="7" xfId="1" applyFont="1" applyFill="1" applyBorder="1" applyAlignment="1" applyProtection="1">
      <alignment vertical="center"/>
    </xf>
    <xf numFmtId="38" fontId="1" fillId="3" borderId="2" xfId="1" applyFont="1" applyFill="1" applyBorder="1" applyAlignment="1" applyProtection="1">
      <alignment vertical="center"/>
    </xf>
    <xf numFmtId="38" fontId="1" fillId="3" borderId="5" xfId="1" applyFont="1" applyFill="1" applyBorder="1" applyAlignment="1" applyProtection="1">
      <alignment vertical="center"/>
    </xf>
    <xf numFmtId="38" fontId="1" fillId="3" borderId="9" xfId="1" applyFont="1" applyFill="1" applyBorder="1" applyAlignment="1" applyProtection="1">
      <alignment vertical="center"/>
    </xf>
    <xf numFmtId="38" fontId="1" fillId="2" borderId="3" xfId="1" applyFont="1" applyFill="1" applyBorder="1" applyAlignment="1" applyProtection="1">
      <alignment horizontal="center" vertical="center" shrinkToFit="1"/>
    </xf>
    <xf numFmtId="0" fontId="3" fillId="0" borderId="12" xfId="5" applyFont="1" applyBorder="1" applyAlignment="1" applyProtection="1">
      <alignment horizontal="left" vertical="center" indent="1"/>
    </xf>
    <xf numFmtId="0" fontId="3" fillId="0" borderId="10" xfId="5" applyFont="1" applyBorder="1" applyAlignment="1" applyProtection="1">
      <alignment horizontal="left" vertical="center" indent="1"/>
    </xf>
    <xf numFmtId="38" fontId="1" fillId="0" borderId="12" xfId="1" applyFont="1" applyBorder="1" applyAlignment="1" applyProtection="1">
      <alignment vertical="center"/>
    </xf>
    <xf numFmtId="38" fontId="1" fillId="0" borderId="10" xfId="1" applyFont="1" applyBorder="1" applyAlignment="1" applyProtection="1">
      <alignment vertical="center"/>
    </xf>
    <xf numFmtId="38" fontId="1" fillId="0" borderId="11" xfId="1" applyFont="1" applyBorder="1" applyAlignment="1" applyProtection="1">
      <alignment vertical="center"/>
    </xf>
    <xf numFmtId="0" fontId="1" fillId="2" borderId="4" xfId="4" applyFont="1" applyFill="1" applyBorder="1" applyAlignment="1" applyProtection="1">
      <alignment horizontal="center" vertical="center"/>
    </xf>
    <xf numFmtId="0" fontId="1" fillId="0" borderId="18" xfId="4" applyFont="1" applyBorder="1" applyAlignment="1" applyProtection="1">
      <alignment horizontal="center" vertical="center"/>
    </xf>
    <xf numFmtId="0" fontId="1" fillId="0" borderId="7" xfId="4" applyFont="1" applyBorder="1" applyAlignment="1" applyProtection="1">
      <alignment horizontal="center" vertical="center"/>
    </xf>
    <xf numFmtId="0" fontId="19" fillId="0" borderId="0" xfId="4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1" fillId="0" borderId="0" xfId="4" applyFont="1" applyFill="1" applyBorder="1" applyAlignment="1" applyProtection="1">
      <alignment horizontal="center" vertical="center"/>
    </xf>
    <xf numFmtId="0" fontId="1" fillId="0" borderId="3" xfId="4" applyFont="1" applyBorder="1" applyAlignment="1" applyProtection="1">
      <alignment horizontal="left" vertical="center" indent="1"/>
    </xf>
    <xf numFmtId="38" fontId="1" fillId="0" borderId="0" xfId="1" applyFont="1" applyFill="1" applyBorder="1" applyAlignment="1" applyProtection="1">
      <alignment horizontal="center" vertical="center" shrinkToFit="1"/>
    </xf>
    <xf numFmtId="0" fontId="1" fillId="0" borderId="16" xfId="5" applyBorder="1" applyAlignment="1" applyProtection="1">
      <alignment horizontal="left" vertical="center" indent="1"/>
    </xf>
    <xf numFmtId="0" fontId="1" fillId="0" borderId="13" xfId="5" applyBorder="1" applyAlignment="1" applyProtection="1">
      <alignment horizontal="left" vertical="center" indent="1"/>
    </xf>
    <xf numFmtId="0" fontId="1" fillId="0" borderId="14" xfId="5" applyBorder="1" applyAlignment="1" applyProtection="1">
      <alignment horizontal="left" vertical="center" indent="1"/>
    </xf>
    <xf numFmtId="3" fontId="1" fillId="0" borderId="1" xfId="1" applyNumberFormat="1" applyFont="1" applyBorder="1" applyAlignment="1" applyProtection="1">
      <alignment horizontal="right" vertical="center"/>
    </xf>
    <xf numFmtId="3" fontId="1" fillId="0" borderId="6" xfId="1" applyNumberFormat="1" applyFont="1" applyBorder="1" applyAlignment="1" applyProtection="1">
      <alignment horizontal="right" vertical="center"/>
    </xf>
    <xf numFmtId="3" fontId="1" fillId="0" borderId="4" xfId="1" applyNumberFormat="1" applyFont="1" applyBorder="1" applyAlignment="1" applyProtection="1">
      <alignment horizontal="right" vertical="center"/>
    </xf>
    <xf numFmtId="0" fontId="1" fillId="0" borderId="1" xfId="5" applyBorder="1" applyAlignment="1" applyProtection="1">
      <alignment horizontal="left" vertical="center" indent="1"/>
    </xf>
    <xf numFmtId="0" fontId="1" fillId="0" borderId="6" xfId="5" applyBorder="1" applyAlignment="1" applyProtection="1">
      <alignment horizontal="left" vertical="center" indent="1"/>
    </xf>
    <xf numFmtId="0" fontId="1" fillId="0" borderId="4" xfId="5" applyBorder="1" applyAlignment="1" applyProtection="1">
      <alignment horizontal="left" vertical="center" indent="1"/>
    </xf>
    <xf numFmtId="3" fontId="1" fillId="0" borderId="1" xfId="4" applyNumberFormat="1" applyFont="1" applyBorder="1" applyAlignment="1" applyProtection="1">
      <alignment horizontal="right" vertical="center"/>
    </xf>
    <xf numFmtId="0" fontId="1" fillId="0" borderId="6" xfId="4" applyFont="1" applyBorder="1" applyAlignment="1" applyProtection="1">
      <alignment horizontal="right" vertical="center"/>
    </xf>
    <xf numFmtId="0" fontId="1" fillId="0" borderId="4" xfId="4" applyFont="1" applyBorder="1" applyAlignment="1" applyProtection="1">
      <alignment horizontal="right" vertical="center"/>
    </xf>
    <xf numFmtId="0" fontId="3" fillId="0" borderId="16" xfId="4" applyFont="1" applyBorder="1" applyAlignment="1" applyProtection="1">
      <alignment horizontal="left" vertical="center" wrapText="1" indent="1"/>
    </xf>
    <xf numFmtId="0" fontId="3" fillId="0" borderId="13" xfId="4" applyFont="1" applyBorder="1" applyAlignment="1" applyProtection="1">
      <alignment horizontal="left" vertical="center" wrapText="1" indent="1"/>
    </xf>
    <xf numFmtId="0" fontId="1" fillId="0" borderId="3" xfId="4" applyFont="1" applyBorder="1" applyAlignment="1" applyProtection="1">
      <alignment horizontal="center" vertical="center"/>
    </xf>
    <xf numFmtId="0" fontId="1" fillId="3" borderId="2" xfId="4" applyFont="1" applyFill="1" applyBorder="1" applyAlignment="1">
      <alignment horizontal="center" vertical="center"/>
    </xf>
    <xf numFmtId="0" fontId="1" fillId="3" borderId="5" xfId="4" applyFont="1" applyFill="1" applyBorder="1" applyAlignment="1">
      <alignment horizontal="center" vertical="center"/>
    </xf>
    <xf numFmtId="0" fontId="1" fillId="3" borderId="9" xfId="4" applyFont="1" applyFill="1" applyBorder="1" applyAlignment="1">
      <alignment horizontal="center" vertical="center"/>
    </xf>
    <xf numFmtId="38" fontId="1" fillId="3" borderId="7" xfId="1" applyFont="1" applyFill="1" applyBorder="1" applyAlignment="1">
      <alignment vertical="center"/>
    </xf>
    <xf numFmtId="0" fontId="19" fillId="0" borderId="0" xfId="4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4" applyFont="1" applyFill="1" applyBorder="1" applyAlignment="1">
      <alignment horizontal="left" vertical="center" wrapText="1" indent="1"/>
    </xf>
    <xf numFmtId="0" fontId="5" fillId="0" borderId="15" xfId="4" applyFont="1" applyBorder="1" applyAlignment="1">
      <alignment horizontal="center" vertical="center" textRotation="255"/>
    </xf>
    <xf numFmtId="0" fontId="3" fillId="0" borderId="7" xfId="4" applyFont="1" applyBorder="1" applyAlignment="1">
      <alignment horizontal="left" vertical="center" wrapText="1" indent="1"/>
    </xf>
    <xf numFmtId="38" fontId="1" fillId="0" borderId="7" xfId="1" applyFont="1" applyBorder="1" applyAlignment="1">
      <alignment vertical="center"/>
    </xf>
    <xf numFmtId="38" fontId="1" fillId="0" borderId="35" xfId="1" applyFont="1" applyBorder="1" applyAlignment="1">
      <alignment vertical="center"/>
    </xf>
    <xf numFmtId="0" fontId="3" fillId="0" borderId="3" xfId="4" applyFont="1" applyBorder="1" applyAlignment="1">
      <alignment horizontal="left" vertical="center" wrapText="1" indent="1"/>
    </xf>
    <xf numFmtId="38" fontId="1" fillId="0" borderId="33" xfId="1" applyFont="1" applyBorder="1" applyAlignment="1">
      <alignment vertical="center"/>
    </xf>
    <xf numFmtId="38" fontId="1" fillId="0" borderId="3" xfId="1" applyFont="1" applyBorder="1" applyAlignment="1">
      <alignment vertical="center"/>
    </xf>
    <xf numFmtId="0" fontId="3" fillId="0" borderId="18" xfId="4" applyFont="1" applyFill="1" applyBorder="1" applyAlignment="1">
      <alignment horizontal="left" vertical="center" wrapText="1" indent="1"/>
    </xf>
    <xf numFmtId="38" fontId="1" fillId="0" borderId="34" xfId="1" applyFont="1" applyFill="1" applyBorder="1" applyAlignment="1">
      <alignment vertical="center" shrinkToFit="1"/>
    </xf>
    <xf numFmtId="38" fontId="1" fillId="0" borderId="18" xfId="1" applyFont="1" applyFill="1" applyBorder="1" applyAlignment="1">
      <alignment vertical="center"/>
    </xf>
    <xf numFmtId="0" fontId="3" fillId="0" borderId="0" xfId="4" applyFont="1" applyBorder="1" applyAlignment="1">
      <alignment horizontal="center" vertical="center" shrinkToFit="1"/>
    </xf>
    <xf numFmtId="0" fontId="6" fillId="0" borderId="22" xfId="4" applyFont="1" applyBorder="1" applyAlignment="1">
      <alignment horizontal="center" vertical="center" shrinkToFit="1"/>
    </xf>
    <xf numFmtId="0" fontId="6" fillId="0" borderId="23" xfId="4" applyFont="1" applyBorder="1" applyAlignment="1">
      <alignment horizontal="center" vertical="center" shrinkToFit="1"/>
    </xf>
    <xf numFmtId="0" fontId="6" fillId="0" borderId="25" xfId="4" applyFont="1" applyBorder="1" applyAlignment="1">
      <alignment horizontal="center" vertical="center" shrinkToFit="1"/>
    </xf>
    <xf numFmtId="0" fontId="6" fillId="0" borderId="39" xfId="5" applyFont="1" applyBorder="1" applyAlignment="1">
      <alignment horizontal="center" vertical="center"/>
    </xf>
    <xf numFmtId="0" fontId="6" fillId="0" borderId="40" xfId="5" applyFont="1" applyBorder="1" applyAlignment="1">
      <alignment horizontal="center" vertical="center"/>
    </xf>
    <xf numFmtId="0" fontId="6" fillId="0" borderId="41" xfId="5" applyFont="1" applyBorder="1" applyAlignment="1">
      <alignment horizontal="center" vertical="center"/>
    </xf>
    <xf numFmtId="0" fontId="6" fillId="0" borderId="42" xfId="5" applyFont="1" applyBorder="1" applyAlignment="1">
      <alignment horizontal="center" vertical="center"/>
    </xf>
    <xf numFmtId="0" fontId="6" fillId="0" borderId="43" xfId="4" applyFont="1" applyBorder="1" applyAlignment="1">
      <alignment horizontal="center" vertical="center" shrinkToFit="1"/>
    </xf>
    <xf numFmtId="0" fontId="6" fillId="0" borderId="42" xfId="4" applyFont="1" applyBorder="1" applyAlignment="1">
      <alignment horizontal="center" vertical="center" shrinkToFit="1"/>
    </xf>
    <xf numFmtId="0" fontId="1" fillId="2" borderId="3" xfId="4" applyFont="1" applyFill="1" applyBorder="1" applyAlignment="1">
      <alignment horizontal="center" vertical="center"/>
    </xf>
    <xf numFmtId="0" fontId="1" fillId="2" borderId="1" xfId="4" applyFont="1" applyFill="1" applyBorder="1" applyAlignment="1">
      <alignment horizontal="center" vertical="center"/>
    </xf>
    <xf numFmtId="0" fontId="1" fillId="2" borderId="6" xfId="4" applyFont="1" applyFill="1" applyBorder="1" applyAlignment="1">
      <alignment horizontal="center" vertical="center"/>
    </xf>
    <xf numFmtId="38" fontId="1" fillId="2" borderId="1" xfId="1" applyFont="1" applyFill="1" applyBorder="1" applyAlignment="1">
      <alignment horizontal="center" vertical="center" shrinkToFit="1"/>
    </xf>
    <xf numFmtId="38" fontId="1" fillId="2" borderId="6" xfId="1" applyFont="1" applyFill="1" applyBorder="1" applyAlignment="1">
      <alignment horizontal="center" vertical="center" shrinkToFit="1"/>
    </xf>
    <xf numFmtId="38" fontId="1" fillId="2" borderId="4" xfId="1" applyFont="1" applyFill="1" applyBorder="1" applyAlignment="1">
      <alignment horizontal="center" vertical="center" shrinkToFit="1"/>
    </xf>
    <xf numFmtId="0" fontId="3" fillId="0" borderId="1" xfId="4" applyFont="1" applyBorder="1" applyAlignment="1">
      <alignment horizontal="left" vertical="center" wrapText="1" indent="1"/>
    </xf>
    <xf numFmtId="0" fontId="3" fillId="0" borderId="6" xfId="4" applyFont="1" applyBorder="1" applyAlignment="1">
      <alignment horizontal="left" vertical="center" wrapText="1" indent="1"/>
    </xf>
    <xf numFmtId="38" fontId="1" fillId="0" borderId="1" xfId="1" applyFont="1" applyBorder="1" applyAlignment="1">
      <alignment vertical="center"/>
    </xf>
    <xf numFmtId="38" fontId="1" fillId="0" borderId="6" xfId="1" applyFont="1" applyBorder="1" applyAlignment="1">
      <alignment vertical="center"/>
    </xf>
    <xf numFmtId="38" fontId="1" fillId="0" borderId="4" xfId="1" applyFont="1" applyBorder="1" applyAlignment="1">
      <alignment vertical="center"/>
    </xf>
    <xf numFmtId="0" fontId="3" fillId="0" borderId="2" xfId="4" applyFont="1" applyBorder="1" applyAlignment="1">
      <alignment horizontal="left" vertical="center" wrapText="1" indent="1"/>
    </xf>
    <xf numFmtId="0" fontId="3" fillId="0" borderId="5" xfId="4" applyFont="1" applyBorder="1" applyAlignment="1">
      <alignment horizontal="left" vertical="center" wrapText="1" indent="1"/>
    </xf>
    <xf numFmtId="38" fontId="1" fillId="0" borderId="2" xfId="1" applyFont="1" applyBorder="1" applyAlignment="1">
      <alignment vertical="center"/>
    </xf>
    <xf numFmtId="38" fontId="1" fillId="0" borderId="5" xfId="1" applyFont="1" applyBorder="1" applyAlignment="1">
      <alignment vertical="center"/>
    </xf>
    <xf numFmtId="38" fontId="1" fillId="0" borderId="9" xfId="1" applyFont="1" applyBorder="1" applyAlignment="1">
      <alignment vertical="center"/>
    </xf>
    <xf numFmtId="38" fontId="1" fillId="0" borderId="36" xfId="1" applyFont="1" applyBorder="1" applyAlignment="1">
      <alignment horizontal="center" vertical="center"/>
    </xf>
    <xf numFmtId="38" fontId="1" fillId="0" borderId="37" xfId="1" applyFont="1" applyBorder="1" applyAlignment="1">
      <alignment horizontal="center" vertical="center"/>
    </xf>
    <xf numFmtId="38" fontId="1" fillId="0" borderId="38" xfId="1" applyFont="1" applyBorder="1" applyAlignment="1">
      <alignment horizontal="center" vertical="center"/>
    </xf>
    <xf numFmtId="0" fontId="3" fillId="0" borderId="31" xfId="4" applyFont="1" applyFill="1" applyBorder="1" applyAlignment="1">
      <alignment horizontal="center" vertical="center" shrinkToFit="1"/>
    </xf>
    <xf numFmtId="0" fontId="3" fillId="0" borderId="20" xfId="4" applyFont="1" applyFill="1" applyBorder="1" applyAlignment="1">
      <alignment horizontal="center" vertical="center" shrinkToFit="1"/>
    </xf>
    <xf numFmtId="0" fontId="3" fillId="0" borderId="21" xfId="4" applyFont="1" applyFill="1" applyBorder="1" applyAlignment="1">
      <alignment horizontal="center" vertical="center" shrinkToFit="1"/>
    </xf>
    <xf numFmtId="38" fontId="1" fillId="0" borderId="30" xfId="1" applyFont="1" applyFill="1" applyBorder="1" applyAlignment="1">
      <alignment vertical="center" shrinkToFit="1"/>
    </xf>
    <xf numFmtId="0" fontId="3" fillId="0" borderId="30" xfId="4" applyFont="1" applyFill="1" applyBorder="1" applyAlignment="1">
      <alignment horizontal="center" vertical="center" wrapText="1"/>
    </xf>
    <xf numFmtId="38" fontId="1" fillId="0" borderId="31" xfId="1" applyFont="1" applyFill="1" applyBorder="1" applyAlignment="1">
      <alignment vertical="center" shrinkToFit="1"/>
    </xf>
    <xf numFmtId="38" fontId="1" fillId="0" borderId="20" xfId="1" applyFont="1" applyFill="1" applyBorder="1" applyAlignment="1">
      <alignment vertical="center" shrinkToFit="1"/>
    </xf>
    <xf numFmtId="38" fontId="1" fillId="0" borderId="21" xfId="1" applyFont="1" applyFill="1" applyBorder="1" applyAlignment="1">
      <alignment vertical="center" shrinkToFit="1"/>
    </xf>
    <xf numFmtId="38" fontId="1" fillId="0" borderId="30" xfId="1" applyFont="1" applyFill="1" applyBorder="1" applyAlignment="1">
      <alignment vertical="center"/>
    </xf>
    <xf numFmtId="38" fontId="1" fillId="0" borderId="32" xfId="1" applyFont="1" applyFill="1" applyBorder="1" applyAlignment="1">
      <alignment vertical="center"/>
    </xf>
    <xf numFmtId="0" fontId="3" fillId="0" borderId="45" xfId="5" applyFont="1" applyBorder="1" applyAlignment="1">
      <alignment horizontal="left" vertical="center" indent="1"/>
    </xf>
    <xf numFmtId="0" fontId="3" fillId="0" borderId="46" xfId="5" applyFont="1" applyBorder="1" applyAlignment="1">
      <alignment horizontal="left" vertical="center" indent="1"/>
    </xf>
    <xf numFmtId="38" fontId="1" fillId="0" borderId="44" xfId="1" applyFont="1" applyBorder="1" applyAlignment="1">
      <alignment vertical="center"/>
    </xf>
    <xf numFmtId="0" fontId="3" fillId="0" borderId="48" xfId="5" applyFont="1" applyBorder="1" applyAlignment="1">
      <alignment horizontal="left" vertical="center" indent="1"/>
    </xf>
    <xf numFmtId="0" fontId="3" fillId="0" borderId="26" xfId="5" applyFont="1" applyBorder="1" applyAlignment="1">
      <alignment horizontal="left" vertical="center" indent="1"/>
    </xf>
    <xf numFmtId="38" fontId="1" fillId="0" borderId="50" xfId="1" applyFont="1" applyBorder="1" applyAlignment="1">
      <alignment vertical="center"/>
    </xf>
    <xf numFmtId="0" fontId="3" fillId="0" borderId="4" xfId="4" applyFont="1" applyBorder="1" applyAlignment="1">
      <alignment horizontal="left" vertical="center" wrapText="1" indent="1"/>
    </xf>
    <xf numFmtId="0" fontId="6" fillId="0" borderId="22" xfId="5" applyFont="1" applyBorder="1" applyAlignment="1">
      <alignment horizontal="center" vertical="center"/>
    </xf>
    <xf numFmtId="0" fontId="6" fillId="0" borderId="23" xfId="5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 shrinkToFit="1"/>
    </xf>
    <xf numFmtId="0" fontId="6" fillId="0" borderId="6" xfId="4" applyFont="1" applyBorder="1" applyAlignment="1">
      <alignment horizontal="center" vertical="center" shrinkToFit="1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_Sheet1" xfId="4"/>
    <cellStyle name="標準_算定表管理画面サンプル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8"/>
  <sheetViews>
    <sheetView topLeftCell="A9" zoomScaleNormal="100" workbookViewId="0">
      <selection activeCell="P21" sqref="P21:R21"/>
    </sheetView>
  </sheetViews>
  <sheetFormatPr defaultRowHeight="13.5"/>
  <cols>
    <col min="1" max="1" width="1.625" style="96" customWidth="1"/>
    <col min="2" max="21" width="4.875" style="97" customWidth="1"/>
    <col min="22" max="22" width="2.125" style="103" customWidth="1"/>
    <col min="23" max="24" width="4.875" style="106" customWidth="1"/>
    <col min="25" max="26" width="4.375" style="106" customWidth="1"/>
    <col min="27" max="31" width="4.375" style="100" customWidth="1"/>
    <col min="32" max="33" width="4.375" style="99" customWidth="1"/>
    <col min="34" max="35" width="4.375" style="102" customWidth="1"/>
    <col min="36" max="37" width="4.125" style="102" customWidth="1"/>
    <col min="38" max="45" width="4.125" style="96" customWidth="1"/>
    <col min="46" max="16384" width="9" style="96"/>
  </cols>
  <sheetData>
    <row r="1" spans="2:43" ht="6.75" customHeight="1"/>
    <row r="2" spans="2:43" ht="22.5" customHeight="1">
      <c r="B2" s="76"/>
      <c r="C2" s="78" t="s">
        <v>85</v>
      </c>
      <c r="D2" s="79"/>
      <c r="E2" s="79"/>
      <c r="F2" s="76"/>
      <c r="G2" s="76"/>
      <c r="H2" s="76" t="s">
        <v>86</v>
      </c>
      <c r="I2" s="76"/>
      <c r="J2" s="76"/>
      <c r="K2" s="79"/>
      <c r="L2" s="76"/>
      <c r="M2" s="76"/>
      <c r="N2" s="76"/>
      <c r="O2" s="76"/>
      <c r="P2" s="76"/>
      <c r="Q2" s="77" t="s">
        <v>83</v>
      </c>
      <c r="R2" s="76"/>
      <c r="S2" s="76"/>
      <c r="T2" s="76"/>
      <c r="U2" s="76"/>
      <c r="V2" s="98"/>
      <c r="W2" s="99"/>
      <c r="X2" s="99"/>
      <c r="Y2" s="99"/>
      <c r="Z2" s="99"/>
      <c r="AB2" s="101"/>
    </row>
    <row r="3" spans="2:43" ht="22.5" customHeight="1">
      <c r="B3" s="79" t="s">
        <v>96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80" t="s">
        <v>13</v>
      </c>
      <c r="N3" s="79"/>
      <c r="O3" s="79"/>
      <c r="P3" s="79"/>
      <c r="Q3" s="79"/>
      <c r="R3" s="79"/>
      <c r="S3" s="79"/>
      <c r="T3" s="79"/>
      <c r="U3" s="79"/>
      <c r="W3" s="104"/>
      <c r="X3" s="105"/>
      <c r="Y3" s="104"/>
      <c r="Z3" s="97"/>
      <c r="AA3" s="97"/>
      <c r="AB3" s="97"/>
      <c r="AC3" s="106"/>
      <c r="AD3" s="106"/>
      <c r="AE3" s="106"/>
      <c r="AF3" s="106"/>
      <c r="AG3" s="101"/>
      <c r="AH3" s="100"/>
      <c r="AI3" s="100"/>
      <c r="AJ3" s="100"/>
      <c r="AK3" s="100"/>
      <c r="AL3" s="99"/>
      <c r="AM3" s="99"/>
      <c r="AN3" s="102"/>
      <c r="AO3" s="102"/>
      <c r="AP3" s="102"/>
      <c r="AQ3" s="102"/>
    </row>
    <row r="4" spans="2:43" s="107" customFormat="1" ht="22.5" customHeight="1"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M4" s="83"/>
      <c r="N4" s="84" t="s">
        <v>88</v>
      </c>
      <c r="O4" s="83"/>
      <c r="P4" s="83"/>
      <c r="Q4" s="83"/>
      <c r="R4" s="83"/>
      <c r="S4" s="83"/>
      <c r="T4" s="83"/>
      <c r="U4" s="83"/>
      <c r="V4" s="109"/>
      <c r="W4" s="108"/>
      <c r="AC4" s="110"/>
      <c r="AD4" s="110"/>
      <c r="AE4" s="110"/>
      <c r="AF4" s="110"/>
      <c r="AG4" s="110"/>
      <c r="AH4" s="109"/>
      <c r="AI4" s="111"/>
      <c r="AJ4" s="111"/>
      <c r="AK4" s="111"/>
      <c r="AL4" s="110"/>
      <c r="AM4" s="110"/>
      <c r="AN4" s="112"/>
      <c r="AO4" s="112"/>
      <c r="AP4" s="112"/>
      <c r="AQ4" s="112"/>
    </row>
    <row r="5" spans="2:43" s="107" customFormat="1" ht="22.5" customHeight="1">
      <c r="B5" s="81"/>
      <c r="C5" s="85"/>
      <c r="D5" s="85"/>
      <c r="E5" s="85"/>
      <c r="F5" s="82"/>
      <c r="G5" s="82"/>
      <c r="H5" s="82"/>
      <c r="I5" s="82"/>
      <c r="J5" s="82"/>
      <c r="K5" s="82"/>
      <c r="L5" s="82"/>
      <c r="M5" s="86" t="s">
        <v>84</v>
      </c>
      <c r="N5" s="83"/>
      <c r="O5" s="87"/>
      <c r="P5" s="87"/>
      <c r="Q5" s="87"/>
      <c r="R5" s="87"/>
      <c r="S5" s="87"/>
      <c r="T5" s="87"/>
      <c r="U5" s="87"/>
      <c r="V5" s="113"/>
      <c r="W5" s="114"/>
      <c r="X5" s="108"/>
      <c r="Y5" s="108"/>
      <c r="Z5" s="115"/>
      <c r="AA5" s="115"/>
      <c r="AB5" s="115"/>
    </row>
    <row r="6" spans="2:43" ht="22.5" customHeight="1">
      <c r="B6" s="86" t="s">
        <v>14</v>
      </c>
      <c r="C6" s="86"/>
      <c r="D6" s="86"/>
      <c r="E6" s="86"/>
      <c r="F6" s="88"/>
      <c r="G6" s="88"/>
      <c r="H6" s="88"/>
      <c r="I6" s="88"/>
      <c r="J6" s="88"/>
      <c r="K6" s="88"/>
      <c r="L6" s="88"/>
      <c r="M6" s="88"/>
      <c r="N6" s="88"/>
      <c r="O6" s="86"/>
      <c r="P6" s="88"/>
      <c r="Q6" s="88"/>
      <c r="R6" s="88"/>
      <c r="S6" s="88"/>
      <c r="T6" s="88"/>
      <c r="U6" s="88"/>
      <c r="V6" s="116"/>
      <c r="W6" s="117"/>
      <c r="X6" s="118"/>
      <c r="Y6" s="118"/>
      <c r="Z6" s="119"/>
      <c r="AA6" s="119"/>
      <c r="AB6" s="120"/>
      <c r="AC6" s="106"/>
      <c r="AD6" s="106"/>
      <c r="AE6" s="106"/>
      <c r="AF6" s="106"/>
      <c r="AG6" s="100"/>
      <c r="AH6" s="100"/>
      <c r="AI6" s="100"/>
      <c r="AJ6" s="100"/>
      <c r="AK6" s="100"/>
      <c r="AL6" s="99"/>
      <c r="AM6" s="99"/>
      <c r="AN6" s="102"/>
      <c r="AO6" s="102"/>
      <c r="AP6" s="102"/>
      <c r="AQ6" s="102"/>
    </row>
    <row r="7" spans="2:43" ht="22.5" customHeight="1">
      <c r="B7" s="86"/>
      <c r="C7" s="86"/>
      <c r="D7" s="86"/>
      <c r="E7" s="86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116"/>
      <c r="W7" s="117"/>
      <c r="X7" s="118"/>
      <c r="Y7" s="118"/>
      <c r="Z7" s="119"/>
      <c r="AA7" s="119"/>
      <c r="AB7" s="120"/>
      <c r="AC7" s="106"/>
      <c r="AD7" s="106"/>
      <c r="AE7" s="106"/>
      <c r="AF7" s="106"/>
      <c r="AG7" s="100"/>
      <c r="AH7" s="100"/>
      <c r="AI7" s="100"/>
      <c r="AJ7" s="100"/>
      <c r="AK7" s="100"/>
      <c r="AL7" s="99"/>
      <c r="AM7" s="99"/>
      <c r="AN7" s="102"/>
      <c r="AO7" s="102"/>
      <c r="AP7" s="102"/>
      <c r="AQ7" s="102"/>
    </row>
    <row r="8" spans="2:43" s="107" customFormat="1" ht="22.5" customHeight="1">
      <c r="B8" s="121"/>
      <c r="C8" s="121"/>
      <c r="D8" s="121"/>
      <c r="E8" s="100"/>
      <c r="F8" s="100"/>
      <c r="G8" s="100"/>
      <c r="H8" s="100"/>
      <c r="I8" s="100"/>
      <c r="J8" s="112"/>
      <c r="K8" s="112"/>
      <c r="L8" s="112"/>
      <c r="M8" s="112"/>
      <c r="N8" s="102"/>
      <c r="O8" s="102"/>
      <c r="P8" s="96"/>
      <c r="Q8" s="96"/>
      <c r="R8" s="96"/>
      <c r="S8" s="96"/>
      <c r="T8" s="96"/>
      <c r="U8" s="96"/>
      <c r="V8" s="98"/>
      <c r="W8" s="96"/>
      <c r="AB8" s="122"/>
    </row>
    <row r="9" spans="2:43" s="107" customFormat="1" ht="22.5" customHeight="1">
      <c r="C9" s="221" t="s">
        <v>93</v>
      </c>
      <c r="D9" s="221"/>
      <c r="E9" s="222" t="s">
        <v>0</v>
      </c>
      <c r="F9" s="223"/>
      <c r="G9" s="223"/>
      <c r="H9" s="89"/>
      <c r="I9" s="222" t="s">
        <v>2</v>
      </c>
      <c r="J9" s="223"/>
      <c r="K9" s="223"/>
      <c r="L9" s="90"/>
      <c r="M9" s="224" t="s">
        <v>4</v>
      </c>
      <c r="N9" s="223"/>
      <c r="O9" s="223"/>
      <c r="P9" s="90"/>
      <c r="Q9" s="225" t="s">
        <v>89</v>
      </c>
      <c r="R9" s="226"/>
      <c r="S9" s="226"/>
      <c r="T9" s="91"/>
      <c r="U9" s="123"/>
      <c r="V9" s="124"/>
    </row>
    <row r="10" spans="2:43" s="107" customFormat="1" ht="22.5" customHeight="1">
      <c r="E10" s="227" t="s">
        <v>1</v>
      </c>
      <c r="F10" s="228"/>
      <c r="G10" s="228"/>
      <c r="H10" s="92"/>
      <c r="I10" s="227" t="s">
        <v>3</v>
      </c>
      <c r="J10" s="228"/>
      <c r="K10" s="228"/>
      <c r="L10" s="93"/>
      <c r="M10" s="229" t="s">
        <v>5</v>
      </c>
      <c r="N10" s="230"/>
      <c r="O10" s="230"/>
      <c r="P10" s="94"/>
      <c r="Q10" s="125"/>
      <c r="R10" s="126"/>
      <c r="S10" s="126"/>
      <c r="T10" s="127"/>
      <c r="U10" s="123"/>
      <c r="V10" s="124"/>
      <c r="W10" s="109"/>
    </row>
    <row r="11" spans="2:43" s="107" customFormat="1" ht="22.5" customHeight="1">
      <c r="V11" s="128"/>
      <c r="W11" s="109"/>
    </row>
    <row r="12" spans="2:43" s="107" customFormat="1" ht="22.5" customHeight="1">
      <c r="B12" s="140" t="s">
        <v>104</v>
      </c>
      <c r="V12" s="128"/>
      <c r="W12" s="109"/>
    </row>
    <row r="13" spans="2:43" ht="22.5" customHeight="1">
      <c r="B13" s="231"/>
      <c r="C13" s="231"/>
      <c r="D13" s="231"/>
      <c r="E13" s="231"/>
      <c r="F13" s="231"/>
      <c r="G13" s="231"/>
      <c r="H13" s="232" t="s">
        <v>6</v>
      </c>
      <c r="I13" s="233"/>
      <c r="J13" s="233"/>
      <c r="K13" s="233"/>
      <c r="L13" s="233"/>
      <c r="M13" s="233"/>
      <c r="N13" s="233"/>
      <c r="O13" s="233"/>
      <c r="P13" s="234" t="s">
        <v>20</v>
      </c>
      <c r="Q13" s="235"/>
      <c r="R13" s="235"/>
      <c r="S13" s="234" t="s">
        <v>105</v>
      </c>
      <c r="T13" s="235"/>
      <c r="U13" s="236"/>
      <c r="V13" s="129"/>
      <c r="X13" s="118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</row>
    <row r="14" spans="2:43" ht="40.5" customHeight="1">
      <c r="B14" s="201" t="s">
        <v>46</v>
      </c>
      <c r="C14" s="141" t="s">
        <v>7</v>
      </c>
      <c r="D14" s="142" t="s">
        <v>17</v>
      </c>
      <c r="E14" s="143"/>
      <c r="F14" s="143"/>
      <c r="G14" s="144"/>
      <c r="H14" s="202" t="s">
        <v>90</v>
      </c>
      <c r="I14" s="203"/>
      <c r="J14" s="203"/>
      <c r="K14" s="203"/>
      <c r="L14" s="203"/>
      <c r="M14" s="203"/>
      <c r="N14" s="203"/>
      <c r="O14" s="203"/>
      <c r="P14" s="204" t="str">
        <f>IF(T9="","",ROUNDDOWN(H9*6000*T9*0.15,0))</f>
        <v/>
      </c>
      <c r="Q14" s="205"/>
      <c r="R14" s="206"/>
      <c r="S14" s="207"/>
      <c r="T14" s="207"/>
      <c r="U14" s="207"/>
      <c r="V14" s="112"/>
      <c r="W14" s="121"/>
      <c r="X14" s="118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</row>
    <row r="15" spans="2:43" ht="22.5" customHeight="1">
      <c r="B15" s="201"/>
      <c r="C15" s="145" t="s">
        <v>8</v>
      </c>
      <c r="D15" s="146" t="s">
        <v>26</v>
      </c>
      <c r="E15" s="147"/>
      <c r="F15" s="147"/>
      <c r="G15" s="148"/>
      <c r="H15" s="208" t="s">
        <v>95</v>
      </c>
      <c r="I15" s="209"/>
      <c r="J15" s="209"/>
      <c r="K15" s="209"/>
      <c r="L15" s="209"/>
      <c r="M15" s="209"/>
      <c r="N15" s="209"/>
      <c r="O15" s="209"/>
      <c r="P15" s="210"/>
      <c r="Q15" s="211"/>
      <c r="R15" s="212"/>
      <c r="S15" s="217"/>
      <c r="T15" s="217"/>
      <c r="U15" s="217"/>
      <c r="V15" s="112"/>
      <c r="W15" s="121"/>
      <c r="X15" s="121"/>
      <c r="Y15" s="121"/>
      <c r="Z15" s="121"/>
      <c r="AF15" s="112"/>
      <c r="AG15" s="112"/>
      <c r="AH15" s="112"/>
      <c r="AI15" s="112"/>
    </row>
    <row r="16" spans="2:43" ht="22.5" customHeight="1">
      <c r="B16" s="201"/>
      <c r="C16" s="141" t="s">
        <v>9</v>
      </c>
      <c r="D16" s="149" t="s">
        <v>16</v>
      </c>
      <c r="E16" s="143"/>
      <c r="F16" s="143"/>
      <c r="G16" s="148"/>
      <c r="H16" s="208" t="s">
        <v>10</v>
      </c>
      <c r="I16" s="209"/>
      <c r="J16" s="209"/>
      <c r="K16" s="209"/>
      <c r="L16" s="209"/>
      <c r="M16" s="209"/>
      <c r="N16" s="209"/>
      <c r="O16" s="209"/>
      <c r="P16" s="218" t="str">
        <f>IF(L9="","",L9*6000)</f>
        <v/>
      </c>
      <c r="Q16" s="219"/>
      <c r="R16" s="220"/>
      <c r="S16" s="217"/>
      <c r="T16" s="217"/>
      <c r="U16" s="217"/>
      <c r="V16" s="112"/>
      <c r="W16" s="121"/>
      <c r="X16" s="121"/>
      <c r="Y16" s="121"/>
      <c r="Z16" s="121"/>
      <c r="AF16" s="112"/>
      <c r="AG16" s="112"/>
      <c r="AH16" s="112"/>
      <c r="AI16" s="112"/>
    </row>
    <row r="17" spans="2:37" ht="22.5" customHeight="1">
      <c r="B17" s="201"/>
      <c r="C17" s="141" t="s">
        <v>11</v>
      </c>
      <c r="D17" s="150" t="s">
        <v>15</v>
      </c>
      <c r="E17" s="151"/>
      <c r="F17" s="151"/>
      <c r="G17" s="144"/>
      <c r="H17" s="202" t="s">
        <v>97</v>
      </c>
      <c r="I17" s="203"/>
      <c r="J17" s="203"/>
      <c r="K17" s="203"/>
      <c r="L17" s="203"/>
      <c r="M17" s="203"/>
      <c r="N17" s="203"/>
      <c r="O17" s="203"/>
      <c r="P17" s="213"/>
      <c r="Q17" s="214"/>
      <c r="R17" s="215"/>
      <c r="S17" s="218" t="str">
        <f>IF(H9="","",H9*6000)</f>
        <v/>
      </c>
      <c r="T17" s="219"/>
      <c r="U17" s="220"/>
      <c r="V17" s="112"/>
      <c r="W17" s="121"/>
      <c r="X17" s="121"/>
      <c r="Y17" s="121"/>
      <c r="Z17" s="121"/>
      <c r="AF17" s="112"/>
      <c r="AG17" s="112"/>
      <c r="AH17" s="112"/>
      <c r="AI17" s="112"/>
    </row>
    <row r="18" spans="2:37" ht="22.5" customHeight="1" thickBot="1">
      <c r="B18" s="201"/>
      <c r="C18" s="145" t="s">
        <v>23</v>
      </c>
      <c r="D18" s="152" t="s">
        <v>24</v>
      </c>
      <c r="E18" s="147"/>
      <c r="F18" s="147"/>
      <c r="G18" s="148"/>
      <c r="H18" s="208" t="s">
        <v>94</v>
      </c>
      <c r="I18" s="209"/>
      <c r="J18" s="209"/>
      <c r="K18" s="209"/>
      <c r="L18" s="209"/>
      <c r="M18" s="209"/>
      <c r="N18" s="209"/>
      <c r="O18" s="209"/>
      <c r="P18" s="213"/>
      <c r="Q18" s="214"/>
      <c r="R18" s="215"/>
      <c r="S18" s="216"/>
      <c r="T18" s="216"/>
      <c r="U18" s="216"/>
      <c r="V18" s="112"/>
      <c r="W18" s="121"/>
      <c r="X18" s="121"/>
      <c r="Y18" s="121"/>
      <c r="Z18" s="121"/>
      <c r="AF18" s="112"/>
      <c r="AG18" s="112"/>
      <c r="AH18" s="112"/>
      <c r="AI18" s="112"/>
    </row>
    <row r="19" spans="2:37" ht="22.5" customHeight="1" thickBot="1">
      <c r="B19" s="153" t="s">
        <v>33</v>
      </c>
      <c r="C19" s="154"/>
      <c r="D19" s="154"/>
      <c r="E19" s="154"/>
      <c r="F19" s="154"/>
      <c r="G19" s="155"/>
      <c r="H19" s="243" t="s">
        <v>48</v>
      </c>
      <c r="I19" s="244"/>
      <c r="J19" s="244"/>
      <c r="K19" s="244"/>
      <c r="L19" s="244"/>
      <c r="M19" s="244"/>
      <c r="N19" s="244"/>
      <c r="O19" s="245"/>
      <c r="P19" s="242" t="str">
        <f>IF(P14="","",SUM(P14:R18))</f>
        <v/>
      </c>
      <c r="Q19" s="242"/>
      <c r="R19" s="242"/>
      <c r="S19" s="242" t="str">
        <f>IF(S17="","",SUM(S14:U18))</f>
        <v/>
      </c>
      <c r="T19" s="242"/>
      <c r="U19" s="242"/>
      <c r="V19" s="130"/>
      <c r="W19" s="131"/>
      <c r="X19" s="131"/>
      <c r="Y19" s="131"/>
      <c r="Z19" s="131"/>
      <c r="AA19" s="131"/>
      <c r="AB19" s="239"/>
      <c r="AC19" s="239"/>
      <c r="AD19" s="239"/>
      <c r="AE19" s="239"/>
      <c r="AF19" s="112"/>
      <c r="AG19" s="112"/>
      <c r="AH19" s="112"/>
      <c r="AI19" s="112"/>
    </row>
    <row r="20" spans="2:37" ht="40.5" customHeight="1">
      <c r="B20" s="201" t="s">
        <v>32</v>
      </c>
      <c r="C20" s="141" t="s">
        <v>49</v>
      </c>
      <c r="D20" s="149" t="s">
        <v>39</v>
      </c>
      <c r="E20" s="143"/>
      <c r="F20" s="143"/>
      <c r="G20" s="144"/>
      <c r="H20" s="240" t="s">
        <v>71</v>
      </c>
      <c r="I20" s="240"/>
      <c r="J20" s="240"/>
      <c r="K20" s="240"/>
      <c r="L20" s="240"/>
      <c r="M20" s="240"/>
      <c r="N20" s="240"/>
      <c r="O20" s="240"/>
      <c r="P20" s="241" t="str">
        <f>IF(H10="","",IF(H10=0,0,H9*3000))</f>
        <v/>
      </c>
      <c r="Q20" s="241"/>
      <c r="R20" s="241"/>
      <c r="S20" s="207"/>
      <c r="T20" s="207"/>
      <c r="U20" s="207"/>
      <c r="V20" s="112"/>
      <c r="W20" s="121"/>
      <c r="X20" s="121"/>
      <c r="Y20" s="121"/>
      <c r="Z20" s="121"/>
      <c r="AF20" s="112"/>
      <c r="AG20" s="112"/>
      <c r="AH20" s="112"/>
      <c r="AI20" s="112"/>
    </row>
    <row r="21" spans="2:37" ht="22.5" customHeight="1">
      <c r="B21" s="201"/>
      <c r="C21" s="156" t="s">
        <v>50</v>
      </c>
      <c r="D21" s="149" t="s">
        <v>28</v>
      </c>
      <c r="E21" s="143"/>
      <c r="F21" s="143"/>
      <c r="G21" s="148"/>
      <c r="H21" s="237" t="s">
        <v>106</v>
      </c>
      <c r="I21" s="237"/>
      <c r="J21" s="237"/>
      <c r="K21" s="237"/>
      <c r="L21" s="237"/>
      <c r="M21" s="237"/>
      <c r="N21" s="237"/>
      <c r="O21" s="237"/>
      <c r="P21" s="210"/>
      <c r="Q21" s="211"/>
      <c r="R21" s="212"/>
      <c r="S21" s="217"/>
      <c r="T21" s="217"/>
      <c r="U21" s="217"/>
      <c r="V21" s="112"/>
      <c r="W21" s="121"/>
      <c r="X21" s="121"/>
      <c r="Y21" s="121"/>
      <c r="Z21" s="121"/>
      <c r="AF21" s="112"/>
      <c r="AG21" s="112"/>
      <c r="AH21" s="112"/>
      <c r="AI21" s="112"/>
    </row>
    <row r="22" spans="2:37" ht="22.5" customHeight="1">
      <c r="B22" s="201"/>
      <c r="C22" s="156" t="s">
        <v>51</v>
      </c>
      <c r="D22" s="149" t="s">
        <v>40</v>
      </c>
      <c r="E22" s="143"/>
      <c r="F22" s="143"/>
      <c r="G22" s="148"/>
      <c r="H22" s="237" t="s">
        <v>98</v>
      </c>
      <c r="I22" s="237"/>
      <c r="J22" s="237"/>
      <c r="K22" s="237"/>
      <c r="L22" s="237"/>
      <c r="M22" s="237"/>
      <c r="N22" s="237"/>
      <c r="O22" s="237"/>
      <c r="P22" s="217"/>
      <c r="Q22" s="217"/>
      <c r="R22" s="217"/>
      <c r="S22" s="238" t="str">
        <f>IF(H10="","",IF(H10=0,0,H9*H10+L10*2000))</f>
        <v/>
      </c>
      <c r="T22" s="238"/>
      <c r="U22" s="238"/>
      <c r="V22" s="112"/>
      <c r="W22" s="121"/>
      <c r="X22" s="121"/>
      <c r="Y22" s="121"/>
      <c r="Z22" s="121"/>
      <c r="AF22" s="112"/>
      <c r="AG22" s="112"/>
      <c r="AH22" s="112"/>
      <c r="AI22" s="112"/>
    </row>
    <row r="23" spans="2:37" ht="22.5" customHeight="1">
      <c r="B23" s="201"/>
      <c r="C23" s="145" t="s">
        <v>52</v>
      </c>
      <c r="D23" s="149" t="s">
        <v>18</v>
      </c>
      <c r="E23" s="143"/>
      <c r="F23" s="143"/>
      <c r="G23" s="148"/>
      <c r="H23" s="237" t="s">
        <v>64</v>
      </c>
      <c r="I23" s="237"/>
      <c r="J23" s="237"/>
      <c r="K23" s="237"/>
      <c r="L23" s="237"/>
      <c r="M23" s="237"/>
      <c r="N23" s="237"/>
      <c r="O23" s="237"/>
      <c r="P23" s="238" t="str">
        <f>IF(L10="","",IF(L10=0,0,30000))</f>
        <v/>
      </c>
      <c r="Q23" s="238"/>
      <c r="R23" s="238"/>
      <c r="S23" s="217"/>
      <c r="T23" s="217"/>
      <c r="U23" s="217"/>
      <c r="V23" s="112"/>
      <c r="W23" s="121"/>
      <c r="X23" s="121"/>
      <c r="Y23" s="121"/>
      <c r="Z23" s="121"/>
      <c r="AF23" s="112"/>
      <c r="AG23" s="112"/>
      <c r="AH23" s="112"/>
      <c r="AI23" s="112"/>
    </row>
    <row r="24" spans="2:37" ht="22.5" customHeight="1">
      <c r="B24" s="201"/>
      <c r="C24" s="145" t="s">
        <v>53</v>
      </c>
      <c r="D24" s="149" t="s">
        <v>21</v>
      </c>
      <c r="E24" s="143"/>
      <c r="F24" s="143"/>
      <c r="G24" s="148"/>
      <c r="H24" s="237" t="s">
        <v>65</v>
      </c>
      <c r="I24" s="237"/>
      <c r="J24" s="237"/>
      <c r="K24" s="237"/>
      <c r="L24" s="237"/>
      <c r="M24" s="237"/>
      <c r="N24" s="237"/>
      <c r="O24" s="237"/>
      <c r="P24" s="238" t="str">
        <f>IF(T9="","",200000)</f>
        <v/>
      </c>
      <c r="Q24" s="238"/>
      <c r="R24" s="238"/>
      <c r="S24" s="217"/>
      <c r="T24" s="217"/>
      <c r="U24" s="217"/>
      <c r="V24" s="112"/>
      <c r="W24" s="121"/>
      <c r="X24" s="121"/>
      <c r="Y24" s="121"/>
      <c r="Z24" s="121"/>
      <c r="AF24" s="112"/>
      <c r="AG24" s="112"/>
      <c r="AH24" s="112"/>
      <c r="AI24" s="112"/>
    </row>
    <row r="25" spans="2:37" ht="22.5" customHeight="1">
      <c r="B25" s="201"/>
      <c r="C25" s="145" t="s">
        <v>54</v>
      </c>
      <c r="D25" s="149" t="s">
        <v>22</v>
      </c>
      <c r="E25" s="143"/>
      <c r="F25" s="143"/>
      <c r="G25" s="148"/>
      <c r="H25" s="237" t="s">
        <v>91</v>
      </c>
      <c r="I25" s="237"/>
      <c r="J25" s="237"/>
      <c r="K25" s="237"/>
      <c r="L25" s="237"/>
      <c r="M25" s="237"/>
      <c r="N25" s="237"/>
      <c r="O25" s="237"/>
      <c r="P25" s="238" t="str">
        <f>IF(T9="","",P9*1000*T9)</f>
        <v/>
      </c>
      <c r="Q25" s="238"/>
      <c r="R25" s="238"/>
      <c r="S25" s="217"/>
      <c r="T25" s="217"/>
      <c r="U25" s="217"/>
      <c r="V25" s="112"/>
      <c r="W25" s="121"/>
      <c r="X25" s="121"/>
      <c r="Y25" s="121"/>
      <c r="Z25" s="121"/>
      <c r="AF25" s="112"/>
      <c r="AG25" s="112"/>
      <c r="AH25" s="112"/>
      <c r="AI25" s="112"/>
    </row>
    <row r="26" spans="2:37" ht="22.5" customHeight="1" thickBot="1">
      <c r="B26" s="201"/>
      <c r="C26" s="157" t="s">
        <v>12</v>
      </c>
      <c r="D26" s="158" t="s">
        <v>45</v>
      </c>
      <c r="E26" s="159"/>
      <c r="F26" s="159"/>
      <c r="G26" s="160"/>
      <c r="H26" s="255" t="s">
        <v>56</v>
      </c>
      <c r="I26" s="255"/>
      <c r="J26" s="255"/>
      <c r="K26" s="255"/>
      <c r="L26" s="255"/>
      <c r="M26" s="255"/>
      <c r="N26" s="255"/>
      <c r="O26" s="255"/>
      <c r="P26" s="256" t="str">
        <f>IF(P14="","",(SUM(P14:R18)+SUM(P20:R25))*0.1)</f>
        <v/>
      </c>
      <c r="Q26" s="256"/>
      <c r="R26" s="256"/>
      <c r="S26" s="257" t="str">
        <f>IF(S17="","",(SUM(S14:U18)+SUM(S20:U25))*0.1)</f>
        <v/>
      </c>
      <c r="T26" s="257"/>
      <c r="U26" s="257"/>
      <c r="V26" s="112"/>
      <c r="W26" s="121"/>
      <c r="X26" s="121"/>
      <c r="Y26" s="121"/>
      <c r="Z26" s="121"/>
      <c r="AA26" s="132"/>
      <c r="AF26" s="112"/>
      <c r="AG26" s="112"/>
      <c r="AH26" s="112"/>
      <c r="AI26" s="112"/>
    </row>
    <row r="27" spans="2:37" ht="22.5" customHeight="1" thickBot="1">
      <c r="B27" s="153" t="s">
        <v>47</v>
      </c>
      <c r="C27" s="154"/>
      <c r="D27" s="154"/>
      <c r="E27" s="154"/>
      <c r="F27" s="154"/>
      <c r="G27" s="155"/>
      <c r="H27" s="246" t="s">
        <v>55</v>
      </c>
      <c r="I27" s="246"/>
      <c r="J27" s="246"/>
      <c r="K27" s="246"/>
      <c r="L27" s="246"/>
      <c r="M27" s="246"/>
      <c r="N27" s="246"/>
      <c r="O27" s="246"/>
      <c r="P27" s="247" t="str">
        <f>IF(P26="","",SUM(P20:R26))</f>
        <v/>
      </c>
      <c r="Q27" s="248"/>
      <c r="R27" s="249"/>
      <c r="S27" s="250" t="str">
        <f>IF(S26="","",SUM(S20:U26))</f>
        <v/>
      </c>
      <c r="T27" s="250"/>
      <c r="U27" s="251"/>
      <c r="V27" s="112"/>
      <c r="W27" s="133"/>
      <c r="X27" s="133"/>
      <c r="Y27" s="133"/>
      <c r="Z27" s="133"/>
      <c r="AA27" s="133"/>
      <c r="AF27" s="112"/>
      <c r="AG27" s="112"/>
      <c r="AH27" s="112"/>
      <c r="AI27" s="112"/>
    </row>
    <row r="28" spans="2:37" s="107" customFormat="1" ht="22.5" customHeight="1" thickBot="1">
      <c r="B28" s="188" t="s">
        <v>29</v>
      </c>
      <c r="C28" s="189"/>
      <c r="D28" s="190"/>
      <c r="E28" s="190"/>
      <c r="F28" s="190"/>
      <c r="G28" s="191"/>
      <c r="H28" s="252" t="s">
        <v>72</v>
      </c>
      <c r="I28" s="253"/>
      <c r="J28" s="253"/>
      <c r="K28" s="253"/>
      <c r="L28" s="253"/>
      <c r="M28" s="253"/>
      <c r="N28" s="253"/>
      <c r="O28" s="253"/>
      <c r="P28" s="254" t="str">
        <f>IF(P19="","",ROUNDDOWN((P19+P27)*0.3,0))</f>
        <v/>
      </c>
      <c r="Q28" s="254"/>
      <c r="R28" s="254"/>
      <c r="S28" s="254" t="str">
        <f>IF(S19="","",ROUNDDOWN((S19+S27)*0.3,0))</f>
        <v/>
      </c>
      <c r="T28" s="254"/>
      <c r="U28" s="254"/>
      <c r="V28" s="112"/>
      <c r="W28" s="109"/>
      <c r="X28" s="109"/>
      <c r="Y28" s="109"/>
      <c r="Z28" s="109"/>
      <c r="AA28" s="134"/>
      <c r="AB28" s="110"/>
      <c r="AC28" s="110"/>
      <c r="AD28" s="110"/>
      <c r="AE28" s="110"/>
      <c r="AF28" s="112"/>
      <c r="AG28" s="112"/>
      <c r="AH28" s="112"/>
      <c r="AI28" s="112"/>
      <c r="AJ28" s="110"/>
      <c r="AK28" s="110"/>
    </row>
    <row r="29" spans="2:37" ht="22.5" customHeight="1" thickTop="1">
      <c r="B29" s="258" t="s">
        <v>148</v>
      </c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60"/>
      <c r="P29" s="261" t="str">
        <f>IF(P19="","",P19+P27+P28)</f>
        <v/>
      </c>
      <c r="Q29" s="261"/>
      <c r="R29" s="261"/>
      <c r="S29" s="261" t="str">
        <f>IF(S19="","",S19+S27+S28)</f>
        <v/>
      </c>
      <c r="T29" s="261"/>
      <c r="U29" s="261"/>
      <c r="V29" s="112"/>
      <c r="W29" s="135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</row>
    <row r="30" spans="2:37" ht="6" customHeight="1"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61"/>
      <c r="Q30" s="161"/>
      <c r="R30" s="161"/>
      <c r="S30" s="161"/>
      <c r="T30" s="161"/>
      <c r="U30" s="161"/>
      <c r="V30" s="112"/>
      <c r="W30" s="135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</row>
    <row r="31" spans="2:37" ht="18" customHeight="1">
      <c r="B31" s="162" t="s">
        <v>74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96"/>
      <c r="R31" s="162"/>
      <c r="S31" s="162"/>
      <c r="T31" s="162"/>
      <c r="U31" s="162"/>
      <c r="V31" s="136"/>
      <c r="W31" s="137"/>
      <c r="X31" s="137"/>
      <c r="Y31" s="137"/>
      <c r="Z31" s="137"/>
      <c r="AA31" s="131"/>
      <c r="AB31" s="131"/>
      <c r="AC31" s="131"/>
      <c r="AD31" s="131"/>
      <c r="AE31" s="131"/>
      <c r="AF31" s="138"/>
      <c r="AG31" s="138"/>
    </row>
    <row r="32" spans="2:37" ht="18" customHeight="1">
      <c r="B32" s="163" t="s">
        <v>69</v>
      </c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 t="s">
        <v>73</v>
      </c>
      <c r="O32" s="162"/>
      <c r="P32" s="162"/>
      <c r="Q32" s="96"/>
      <c r="R32" s="162"/>
      <c r="S32" s="162"/>
      <c r="T32" s="162"/>
      <c r="U32" s="162"/>
      <c r="V32" s="136"/>
      <c r="W32" s="137"/>
      <c r="X32" s="137"/>
      <c r="Y32" s="137"/>
      <c r="Z32" s="137"/>
      <c r="AA32" s="131"/>
      <c r="AB32" s="131"/>
      <c r="AC32" s="131"/>
      <c r="AD32" s="131"/>
      <c r="AE32" s="131"/>
      <c r="AF32" s="138"/>
      <c r="AG32" s="138"/>
    </row>
    <row r="33" spans="2:37" ht="18" customHeight="1">
      <c r="B33" s="96"/>
      <c r="C33" s="164" t="s">
        <v>66</v>
      </c>
      <c r="D33" s="165"/>
      <c r="E33" s="165"/>
      <c r="F33" s="165"/>
      <c r="G33" s="165"/>
      <c r="H33" s="95"/>
      <c r="I33" s="164" t="s">
        <v>67</v>
      </c>
      <c r="J33" s="166"/>
      <c r="K33" s="166"/>
      <c r="L33" s="166"/>
      <c r="M33" s="165"/>
      <c r="N33" s="95"/>
      <c r="O33" s="164" t="s">
        <v>68</v>
      </c>
      <c r="P33" s="167"/>
      <c r="Q33" s="168"/>
      <c r="R33" s="168"/>
      <c r="S33" s="169"/>
      <c r="T33" s="95"/>
      <c r="U33" s="162"/>
      <c r="V33" s="136"/>
      <c r="W33" s="137"/>
      <c r="X33" s="137"/>
      <c r="Y33" s="137"/>
      <c r="Z33" s="137"/>
      <c r="AA33" s="131"/>
      <c r="AB33" s="131"/>
      <c r="AC33" s="131"/>
      <c r="AD33" s="131"/>
      <c r="AE33" s="131"/>
      <c r="AF33" s="138"/>
      <c r="AG33" s="138"/>
    </row>
    <row r="34" spans="2:37" ht="6" customHeight="1"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61"/>
      <c r="Q34" s="161"/>
      <c r="R34" s="161"/>
      <c r="S34" s="161"/>
      <c r="T34" s="161"/>
      <c r="U34" s="161"/>
      <c r="V34" s="112"/>
      <c r="W34" s="135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</row>
    <row r="35" spans="2:37" ht="13.5" customHeight="1"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61"/>
      <c r="Q35" s="161"/>
      <c r="R35" s="161"/>
      <c r="S35" s="161"/>
      <c r="T35" s="161"/>
      <c r="U35" s="161"/>
      <c r="V35" s="112"/>
      <c r="W35" s="135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</row>
    <row r="36" spans="2:37" ht="18" customHeight="1">
      <c r="B36" s="162" t="s">
        <v>25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96"/>
      <c r="R36" s="162"/>
      <c r="S36" s="162"/>
      <c r="T36" s="162"/>
      <c r="U36" s="162"/>
      <c r="V36" s="136"/>
      <c r="W36" s="137"/>
      <c r="X36" s="137"/>
      <c r="Y36" s="137"/>
      <c r="Z36" s="137"/>
      <c r="AA36" s="131"/>
      <c r="AB36" s="131"/>
      <c r="AC36" s="131"/>
      <c r="AD36" s="131"/>
      <c r="AE36" s="131"/>
      <c r="AF36" s="138"/>
      <c r="AG36" s="138"/>
    </row>
    <row r="37" spans="2:37" ht="18" customHeight="1">
      <c r="B37" s="162" t="s">
        <v>155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36"/>
      <c r="W37" s="137"/>
      <c r="X37" s="137"/>
      <c r="Y37" s="137"/>
      <c r="Z37" s="137"/>
      <c r="AA37" s="131"/>
      <c r="AB37" s="131"/>
      <c r="AC37" s="131"/>
      <c r="AD37" s="131"/>
      <c r="AE37" s="131"/>
      <c r="AF37" s="138"/>
      <c r="AG37" s="138"/>
    </row>
    <row r="38" spans="2:37" ht="18" customHeight="1">
      <c r="B38" s="162" t="s">
        <v>82</v>
      </c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36"/>
      <c r="W38" s="137"/>
      <c r="X38" s="137"/>
      <c r="Y38" s="137"/>
      <c r="Z38" s="137"/>
      <c r="AA38" s="131"/>
      <c r="AB38" s="131"/>
      <c r="AC38" s="131"/>
      <c r="AD38" s="131"/>
      <c r="AE38" s="131"/>
      <c r="AF38" s="138"/>
      <c r="AG38" s="138"/>
    </row>
    <row r="39" spans="2:37" ht="18" customHeight="1">
      <c r="B39" s="162" t="s">
        <v>156</v>
      </c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36"/>
      <c r="W39" s="137"/>
      <c r="X39" s="137"/>
      <c r="Y39" s="137"/>
      <c r="Z39" s="137"/>
      <c r="AA39" s="131"/>
      <c r="AB39" s="131"/>
      <c r="AC39" s="131"/>
      <c r="AD39" s="131"/>
      <c r="AE39" s="131"/>
      <c r="AF39" s="138"/>
      <c r="AG39" s="138"/>
    </row>
    <row r="40" spans="2:37" ht="18" customHeight="1">
      <c r="B40" s="162" t="s">
        <v>57</v>
      </c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36"/>
      <c r="W40" s="137"/>
      <c r="X40" s="137"/>
      <c r="Y40" s="137"/>
      <c r="Z40" s="137"/>
      <c r="AA40" s="131"/>
      <c r="AB40" s="131"/>
      <c r="AC40" s="131"/>
      <c r="AD40" s="131"/>
      <c r="AE40" s="131"/>
      <c r="AF40" s="138"/>
      <c r="AG40" s="138"/>
    </row>
    <row r="41" spans="2:37" ht="18" customHeight="1">
      <c r="B41" s="274" t="s">
        <v>134</v>
      </c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162"/>
      <c r="U41" s="162"/>
      <c r="V41" s="136"/>
      <c r="W41" s="137"/>
      <c r="X41" s="137"/>
      <c r="Y41" s="137"/>
      <c r="Z41" s="137"/>
      <c r="AA41" s="131"/>
      <c r="AB41" s="131"/>
      <c r="AC41" s="131"/>
      <c r="AD41" s="131"/>
      <c r="AE41" s="131"/>
      <c r="AF41" s="138"/>
      <c r="AG41" s="138"/>
    </row>
    <row r="42" spans="2:37" ht="22.5" customHeight="1"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 t="s">
        <v>37</v>
      </c>
      <c r="U42" s="162"/>
      <c r="V42" s="136"/>
      <c r="W42" s="137"/>
      <c r="X42" s="137"/>
      <c r="Y42" s="137"/>
      <c r="Z42" s="137"/>
      <c r="AA42" s="131"/>
      <c r="AB42" s="131"/>
      <c r="AC42" s="131"/>
      <c r="AD42" s="131"/>
      <c r="AE42" s="131"/>
      <c r="AF42" s="138"/>
      <c r="AG42" s="138"/>
    </row>
    <row r="43" spans="2:37" ht="22.5" customHeight="1"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36"/>
      <c r="W43" s="137"/>
      <c r="X43" s="137"/>
      <c r="Y43" s="137"/>
      <c r="Z43" s="137"/>
      <c r="AA43" s="131"/>
      <c r="AB43" s="131"/>
      <c r="AC43" s="131"/>
      <c r="AD43" s="131"/>
      <c r="AE43" s="131"/>
      <c r="AF43" s="138"/>
      <c r="AG43" s="138"/>
    </row>
    <row r="44" spans="2:37" ht="22.5" customHeight="1">
      <c r="B44" s="170" t="s">
        <v>41</v>
      </c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36"/>
      <c r="W44" s="137"/>
      <c r="X44" s="137"/>
      <c r="Y44" s="137"/>
      <c r="Z44" s="137"/>
      <c r="AA44" s="131"/>
      <c r="AB44" s="131"/>
      <c r="AC44" s="131"/>
      <c r="AD44" s="131"/>
      <c r="AE44" s="131"/>
      <c r="AF44" s="138"/>
      <c r="AG44" s="138"/>
    </row>
    <row r="45" spans="2:37" ht="22.5" customHeight="1">
      <c r="B45" s="232"/>
      <c r="C45" s="233"/>
      <c r="D45" s="233"/>
      <c r="E45" s="233"/>
      <c r="F45" s="233"/>
      <c r="G45" s="271"/>
      <c r="H45" s="232" t="s">
        <v>6</v>
      </c>
      <c r="I45" s="233"/>
      <c r="J45" s="233"/>
      <c r="K45" s="233"/>
      <c r="L45" s="233"/>
      <c r="M45" s="233"/>
      <c r="N45" s="233"/>
      <c r="O45" s="271"/>
      <c r="P45" s="234" t="s">
        <v>58</v>
      </c>
      <c r="Q45" s="235"/>
      <c r="R45" s="236"/>
      <c r="S45" s="234" t="s">
        <v>70</v>
      </c>
      <c r="T45" s="235"/>
      <c r="U45" s="236"/>
      <c r="V45" s="129"/>
      <c r="W45" s="137"/>
      <c r="X45" s="137"/>
      <c r="Y45" s="137"/>
      <c r="Z45" s="137"/>
      <c r="AA45" s="131"/>
      <c r="AB45" s="131"/>
      <c r="AC45" s="131"/>
      <c r="AD45" s="131"/>
      <c r="AE45" s="131"/>
      <c r="AF45" s="138"/>
      <c r="AG45" s="138"/>
    </row>
    <row r="46" spans="2:37" ht="22.5" customHeight="1">
      <c r="B46" s="272" t="s">
        <v>36</v>
      </c>
      <c r="C46" s="171" t="s">
        <v>19</v>
      </c>
      <c r="D46" s="171"/>
      <c r="E46" s="147"/>
      <c r="F46" s="147"/>
      <c r="G46" s="148"/>
      <c r="H46" s="237" t="s">
        <v>38</v>
      </c>
      <c r="I46" s="237"/>
      <c r="J46" s="237"/>
      <c r="K46" s="237"/>
      <c r="L46" s="237"/>
      <c r="M46" s="237"/>
      <c r="N46" s="237"/>
      <c r="O46" s="237"/>
      <c r="P46" s="218">
        <v>40000</v>
      </c>
      <c r="Q46" s="219"/>
      <c r="R46" s="220"/>
      <c r="S46" s="218">
        <v>20000</v>
      </c>
      <c r="T46" s="219"/>
      <c r="U46" s="220"/>
      <c r="V46" s="112"/>
      <c r="W46" s="137"/>
      <c r="X46" s="137"/>
      <c r="Y46" s="137"/>
      <c r="Z46" s="137"/>
      <c r="AA46" s="131"/>
      <c r="AB46" s="131"/>
      <c r="AC46" s="131"/>
      <c r="AD46" s="131"/>
      <c r="AE46" s="131"/>
      <c r="AF46" s="138"/>
      <c r="AG46" s="138"/>
    </row>
    <row r="47" spans="2:37" ht="22.5" customHeight="1">
      <c r="B47" s="273"/>
      <c r="C47" s="172" t="s">
        <v>45</v>
      </c>
      <c r="D47" s="172"/>
      <c r="E47" s="172"/>
      <c r="F47" s="172"/>
      <c r="G47" s="173"/>
      <c r="H47" s="255" t="s">
        <v>59</v>
      </c>
      <c r="I47" s="255"/>
      <c r="J47" s="255"/>
      <c r="K47" s="255"/>
      <c r="L47" s="255"/>
      <c r="M47" s="255"/>
      <c r="N47" s="255"/>
      <c r="O47" s="255"/>
      <c r="P47" s="218">
        <f>P46*0.1</f>
        <v>4000</v>
      </c>
      <c r="Q47" s="219"/>
      <c r="R47" s="220"/>
      <c r="S47" s="218">
        <f>S46*0.1</f>
        <v>2000</v>
      </c>
      <c r="T47" s="219"/>
      <c r="U47" s="220"/>
      <c r="V47" s="112"/>
      <c r="W47" s="137"/>
      <c r="X47" s="137"/>
      <c r="Y47" s="137"/>
      <c r="Z47" s="137"/>
      <c r="AA47" s="131"/>
      <c r="AB47" s="131"/>
      <c r="AC47" s="131"/>
      <c r="AD47" s="131"/>
      <c r="AE47" s="131"/>
      <c r="AF47" s="138"/>
      <c r="AG47" s="138"/>
    </row>
    <row r="48" spans="2:37" ht="22.5" customHeight="1" thickBot="1">
      <c r="B48" s="174" t="s">
        <v>29</v>
      </c>
      <c r="C48" s="175"/>
      <c r="D48" s="176"/>
      <c r="E48" s="176"/>
      <c r="F48" s="176"/>
      <c r="G48" s="177"/>
      <c r="H48" s="266" t="s">
        <v>60</v>
      </c>
      <c r="I48" s="267"/>
      <c r="J48" s="267"/>
      <c r="K48" s="267"/>
      <c r="L48" s="267"/>
      <c r="M48" s="267"/>
      <c r="N48" s="267"/>
      <c r="O48" s="267"/>
      <c r="P48" s="268">
        <f>(P46+P47)*0.3</f>
        <v>13200</v>
      </c>
      <c r="Q48" s="269"/>
      <c r="R48" s="270"/>
      <c r="S48" s="268">
        <f>(S46+S47)*0.3</f>
        <v>6600</v>
      </c>
      <c r="T48" s="269"/>
      <c r="U48" s="270"/>
      <c r="V48" s="112"/>
      <c r="W48" s="137"/>
      <c r="X48" s="137"/>
      <c r="Y48" s="137"/>
      <c r="Z48" s="137"/>
      <c r="AA48" s="131"/>
      <c r="AB48" s="131"/>
      <c r="AC48" s="131"/>
      <c r="AD48" s="131"/>
      <c r="AE48" s="131"/>
      <c r="AF48" s="138"/>
      <c r="AG48" s="138"/>
    </row>
    <row r="49" spans="1:37" ht="22.5" customHeight="1" thickTop="1">
      <c r="B49" s="258" t="s">
        <v>102</v>
      </c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60"/>
      <c r="P49" s="262">
        <f>SUM(P46:R48)</f>
        <v>57200</v>
      </c>
      <c r="Q49" s="263"/>
      <c r="R49" s="264"/>
      <c r="S49" s="262">
        <f>SUM(S46:U48)</f>
        <v>28600</v>
      </c>
      <c r="T49" s="263"/>
      <c r="U49" s="264"/>
      <c r="V49" s="112"/>
      <c r="W49" s="137"/>
      <c r="X49" s="137"/>
      <c r="Y49" s="137"/>
      <c r="Z49" s="137"/>
      <c r="AA49" s="131"/>
      <c r="AB49" s="131"/>
      <c r="AC49" s="131"/>
      <c r="AD49" s="131"/>
      <c r="AE49" s="131"/>
      <c r="AF49" s="138"/>
      <c r="AG49" s="138"/>
    </row>
    <row r="50" spans="1:37" ht="6" customHeight="1"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61"/>
      <c r="Q50" s="161"/>
      <c r="R50" s="161"/>
      <c r="S50" s="161"/>
      <c r="T50" s="161"/>
      <c r="U50" s="161"/>
      <c r="V50" s="112"/>
      <c r="W50" s="135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</row>
    <row r="51" spans="1:37" ht="18" customHeight="1">
      <c r="B51" s="162" t="s">
        <v>25</v>
      </c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96"/>
      <c r="R51" s="162"/>
      <c r="S51" s="162"/>
      <c r="T51" s="162"/>
      <c r="U51" s="162"/>
      <c r="V51" s="136"/>
      <c r="W51" s="137"/>
      <c r="X51" s="137"/>
      <c r="Y51" s="137"/>
      <c r="Z51" s="137"/>
      <c r="AA51" s="131"/>
      <c r="AB51" s="131"/>
      <c r="AC51" s="131"/>
      <c r="AD51" s="131"/>
      <c r="AE51" s="131"/>
      <c r="AF51" s="138"/>
      <c r="AG51" s="138"/>
    </row>
    <row r="52" spans="1:37" ht="18" customHeight="1">
      <c r="A52" s="118"/>
      <c r="B52" s="183" t="s">
        <v>99</v>
      </c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37"/>
      <c r="W52" s="137"/>
      <c r="X52" s="137"/>
      <c r="Y52" s="137"/>
      <c r="Z52" s="137"/>
      <c r="AA52" s="131"/>
      <c r="AB52" s="131"/>
      <c r="AC52" s="131"/>
      <c r="AD52" s="131"/>
      <c r="AE52" s="131"/>
      <c r="AF52" s="138"/>
      <c r="AG52" s="138"/>
    </row>
    <row r="53" spans="1:37" ht="18" customHeight="1">
      <c r="A53" s="178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37"/>
      <c r="W53" s="137"/>
      <c r="X53" s="137"/>
      <c r="Y53" s="137"/>
      <c r="Z53" s="137"/>
      <c r="AA53" s="131"/>
      <c r="AB53" s="131"/>
      <c r="AC53" s="131"/>
      <c r="AD53" s="131"/>
      <c r="AE53" s="131"/>
      <c r="AF53" s="138"/>
      <c r="AG53" s="138"/>
    </row>
    <row r="54" spans="1:37" ht="18" customHeight="1">
      <c r="A54" s="118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37"/>
      <c r="W54" s="137"/>
      <c r="X54" s="137"/>
      <c r="Y54" s="137"/>
      <c r="Z54" s="137"/>
      <c r="AA54" s="131"/>
      <c r="AB54" s="131"/>
      <c r="AC54" s="131"/>
      <c r="AD54" s="131"/>
      <c r="AE54" s="131"/>
      <c r="AF54" s="138"/>
      <c r="AG54" s="138"/>
    </row>
    <row r="55" spans="1:37" ht="22.5" customHeight="1">
      <c r="B55" s="170" t="s">
        <v>76</v>
      </c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36"/>
      <c r="W55" s="137"/>
      <c r="X55" s="137"/>
      <c r="Y55" s="137"/>
      <c r="Z55" s="137"/>
      <c r="AA55" s="131"/>
      <c r="AB55" s="131"/>
      <c r="AC55" s="131"/>
      <c r="AD55" s="131"/>
      <c r="AE55" s="131"/>
      <c r="AF55" s="138"/>
      <c r="AG55" s="138"/>
    </row>
    <row r="56" spans="1:37" ht="22.5" customHeight="1">
      <c r="B56" s="231"/>
      <c r="C56" s="231"/>
      <c r="D56" s="231"/>
      <c r="E56" s="231"/>
      <c r="F56" s="231"/>
      <c r="G56" s="231"/>
      <c r="H56" s="232" t="s">
        <v>6</v>
      </c>
      <c r="I56" s="233"/>
      <c r="J56" s="233"/>
      <c r="K56" s="233"/>
      <c r="L56" s="233"/>
      <c r="M56" s="233"/>
      <c r="N56" s="233"/>
      <c r="O56" s="233"/>
      <c r="P56" s="265" t="s">
        <v>27</v>
      </c>
      <c r="Q56" s="265"/>
      <c r="R56" s="265"/>
      <c r="S56" s="162"/>
      <c r="T56" s="162"/>
      <c r="U56" s="162"/>
      <c r="V56" s="136"/>
      <c r="W56" s="137"/>
      <c r="X56" s="137"/>
      <c r="Y56" s="137"/>
      <c r="Z56" s="137"/>
      <c r="AA56" s="131"/>
      <c r="AB56" s="131"/>
      <c r="AC56" s="131"/>
      <c r="AD56" s="131"/>
      <c r="AE56" s="131"/>
      <c r="AF56" s="138"/>
      <c r="AG56" s="138"/>
    </row>
    <row r="57" spans="1:37" ht="22.5" customHeight="1">
      <c r="B57" s="145" t="s">
        <v>34</v>
      </c>
      <c r="C57" s="180" t="s">
        <v>78</v>
      </c>
      <c r="D57" s="180"/>
      <c r="E57" s="180"/>
      <c r="F57" s="180"/>
      <c r="G57" s="181"/>
      <c r="H57" s="291" t="s">
        <v>80</v>
      </c>
      <c r="I57" s="292"/>
      <c r="J57" s="292"/>
      <c r="K57" s="292"/>
      <c r="L57" s="292"/>
      <c r="M57" s="292"/>
      <c r="N57" s="292"/>
      <c r="O57" s="292"/>
      <c r="P57" s="218">
        <v>50000</v>
      </c>
      <c r="Q57" s="219"/>
      <c r="R57" s="220"/>
      <c r="S57" s="162"/>
      <c r="T57" s="162"/>
      <c r="U57" s="162"/>
      <c r="V57" s="136"/>
      <c r="W57" s="137"/>
      <c r="X57" s="137"/>
      <c r="Y57" s="137"/>
      <c r="Z57" s="137"/>
      <c r="AA57" s="131"/>
      <c r="AB57" s="131"/>
      <c r="AC57" s="131"/>
      <c r="AD57" s="131"/>
      <c r="AE57" s="131"/>
      <c r="AF57" s="138"/>
      <c r="AG57" s="138"/>
    </row>
    <row r="58" spans="1:37" ht="22.5" customHeight="1">
      <c r="B58" s="293" t="s">
        <v>35</v>
      </c>
      <c r="C58" s="172" t="s">
        <v>79</v>
      </c>
      <c r="D58" s="172"/>
      <c r="E58" s="172"/>
      <c r="F58" s="172"/>
      <c r="G58" s="173"/>
      <c r="H58" s="237" t="s">
        <v>81</v>
      </c>
      <c r="I58" s="237"/>
      <c r="J58" s="237"/>
      <c r="K58" s="237"/>
      <c r="L58" s="237"/>
      <c r="M58" s="237"/>
      <c r="N58" s="237"/>
      <c r="O58" s="237"/>
      <c r="P58" s="210">
        <v>30000</v>
      </c>
      <c r="Q58" s="211"/>
      <c r="R58" s="212"/>
      <c r="S58" s="162"/>
      <c r="T58" s="162"/>
      <c r="U58" s="162"/>
      <c r="V58" s="136"/>
      <c r="W58" s="137"/>
      <c r="X58" s="137"/>
      <c r="Y58" s="137"/>
      <c r="Z58" s="137"/>
      <c r="AA58" s="131"/>
      <c r="AB58" s="131"/>
      <c r="AC58" s="131"/>
      <c r="AD58" s="131"/>
      <c r="AE58" s="131"/>
      <c r="AF58" s="138"/>
      <c r="AG58" s="138"/>
    </row>
    <row r="59" spans="1:37" ht="22.5" customHeight="1">
      <c r="B59" s="293"/>
      <c r="C59" s="172" t="s">
        <v>45</v>
      </c>
      <c r="D59" s="172"/>
      <c r="E59" s="172"/>
      <c r="F59" s="172"/>
      <c r="G59" s="173"/>
      <c r="H59" s="255" t="s">
        <v>61</v>
      </c>
      <c r="I59" s="255"/>
      <c r="J59" s="255"/>
      <c r="K59" s="255"/>
      <c r="L59" s="255"/>
      <c r="M59" s="255"/>
      <c r="N59" s="255"/>
      <c r="O59" s="255"/>
      <c r="P59" s="218">
        <f>SUM(P57:R58)*0.1</f>
        <v>8000</v>
      </c>
      <c r="Q59" s="219"/>
      <c r="R59" s="220"/>
      <c r="S59" s="162"/>
      <c r="T59" s="162"/>
      <c r="U59" s="162"/>
      <c r="V59" s="136"/>
      <c r="W59" s="137"/>
      <c r="X59" s="137"/>
      <c r="Y59" s="137"/>
      <c r="Z59" s="137"/>
      <c r="AA59" s="131"/>
      <c r="AB59" s="131"/>
      <c r="AC59" s="131"/>
      <c r="AD59" s="131"/>
      <c r="AE59" s="131"/>
      <c r="AF59" s="138"/>
      <c r="AG59" s="138"/>
    </row>
    <row r="60" spans="1:37" ht="22.5" customHeight="1" thickBot="1">
      <c r="B60" s="174" t="s">
        <v>29</v>
      </c>
      <c r="C60" s="182"/>
      <c r="D60" s="176"/>
      <c r="E60" s="176"/>
      <c r="F60" s="176"/>
      <c r="G60" s="177"/>
      <c r="H60" s="266" t="s">
        <v>62</v>
      </c>
      <c r="I60" s="267"/>
      <c r="J60" s="267"/>
      <c r="K60" s="267"/>
      <c r="L60" s="267"/>
      <c r="M60" s="267"/>
      <c r="N60" s="267"/>
      <c r="O60" s="267"/>
      <c r="P60" s="268">
        <f>SUM(P57:R59)*0.3</f>
        <v>26400</v>
      </c>
      <c r="Q60" s="269"/>
      <c r="R60" s="270"/>
      <c r="S60" s="162"/>
      <c r="T60" s="162"/>
      <c r="U60" s="162"/>
      <c r="V60" s="136"/>
      <c r="W60" s="137"/>
      <c r="X60" s="137"/>
      <c r="Y60" s="137"/>
      <c r="Z60" s="137"/>
      <c r="AA60" s="131"/>
      <c r="AB60" s="131"/>
      <c r="AC60" s="131"/>
      <c r="AD60" s="131"/>
      <c r="AE60" s="131"/>
      <c r="AF60" s="138"/>
      <c r="AG60" s="138"/>
    </row>
    <row r="61" spans="1:37" ht="22.5" customHeight="1" thickTop="1">
      <c r="B61" s="258" t="s">
        <v>103</v>
      </c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60"/>
      <c r="P61" s="262">
        <f>SUM(P57:R60)</f>
        <v>114400</v>
      </c>
      <c r="Q61" s="263"/>
      <c r="R61" s="264"/>
      <c r="S61" s="162"/>
      <c r="T61" s="162"/>
      <c r="U61" s="162"/>
      <c r="V61" s="136"/>
      <c r="W61" s="137"/>
      <c r="X61" s="137"/>
      <c r="Y61" s="137"/>
      <c r="Z61" s="137"/>
      <c r="AA61" s="131"/>
      <c r="AB61" s="131"/>
      <c r="AC61" s="131"/>
      <c r="AD61" s="131"/>
      <c r="AE61" s="131"/>
      <c r="AF61" s="138"/>
      <c r="AG61" s="138"/>
    </row>
    <row r="62" spans="1:37" ht="6" customHeight="1"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61"/>
      <c r="Q62" s="161"/>
      <c r="R62" s="161"/>
      <c r="S62" s="161"/>
      <c r="T62" s="161"/>
      <c r="U62" s="161"/>
      <c r="V62" s="112"/>
      <c r="W62" s="135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</row>
    <row r="63" spans="1:37" ht="18" customHeight="1">
      <c r="B63" s="162" t="s">
        <v>25</v>
      </c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96"/>
      <c r="R63" s="162"/>
      <c r="S63" s="162"/>
      <c r="T63" s="162"/>
      <c r="U63" s="162"/>
      <c r="V63" s="136"/>
      <c r="W63" s="137"/>
      <c r="X63" s="137"/>
      <c r="Y63" s="137"/>
      <c r="Z63" s="137"/>
      <c r="AA63" s="131"/>
      <c r="AB63" s="131"/>
      <c r="AC63" s="131"/>
      <c r="AD63" s="131"/>
      <c r="AE63" s="131"/>
      <c r="AF63" s="138"/>
      <c r="AG63" s="138"/>
    </row>
    <row r="64" spans="1:37" ht="18" customHeight="1">
      <c r="B64" s="162" t="s">
        <v>42</v>
      </c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36"/>
      <c r="W64" s="137"/>
      <c r="X64" s="137"/>
      <c r="Y64" s="137"/>
      <c r="Z64" s="137"/>
      <c r="AA64" s="131"/>
      <c r="AB64" s="131"/>
      <c r="AC64" s="131"/>
      <c r="AD64" s="131"/>
      <c r="AE64" s="131"/>
      <c r="AF64" s="138"/>
      <c r="AG64" s="138"/>
    </row>
    <row r="65" spans="1:37" ht="18" customHeight="1">
      <c r="B65" s="162" t="s">
        <v>77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36"/>
      <c r="W65" s="137"/>
      <c r="X65" s="137"/>
      <c r="Y65" s="137"/>
      <c r="Z65" s="137"/>
      <c r="AA65" s="131"/>
      <c r="AB65" s="131"/>
      <c r="AC65" s="131"/>
      <c r="AD65" s="131"/>
      <c r="AE65" s="131"/>
      <c r="AF65" s="138"/>
      <c r="AG65" s="138"/>
    </row>
    <row r="66" spans="1:37" ht="18" customHeight="1">
      <c r="A66" s="118"/>
      <c r="B66" s="183" t="s">
        <v>63</v>
      </c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37"/>
      <c r="W66" s="137"/>
      <c r="X66" s="137"/>
      <c r="Y66" s="137"/>
      <c r="Z66" s="137"/>
      <c r="AA66" s="131"/>
      <c r="AB66" s="131"/>
      <c r="AC66" s="131"/>
      <c r="AD66" s="131"/>
      <c r="AE66" s="131"/>
      <c r="AF66" s="138"/>
      <c r="AG66" s="138"/>
    </row>
    <row r="67" spans="1:37" ht="18" customHeight="1">
      <c r="A67" s="118"/>
      <c r="B67" s="183" t="s">
        <v>100</v>
      </c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37"/>
      <c r="W67" s="137"/>
      <c r="X67" s="137"/>
      <c r="Y67" s="137"/>
      <c r="Z67" s="137"/>
      <c r="AA67" s="131"/>
      <c r="AB67" s="131"/>
      <c r="AC67" s="131"/>
      <c r="AD67" s="131"/>
      <c r="AE67" s="131"/>
      <c r="AF67" s="138"/>
      <c r="AG67" s="138"/>
    </row>
    <row r="68" spans="1:37" ht="18" customHeight="1">
      <c r="A68" s="178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37"/>
      <c r="W68" s="137"/>
      <c r="X68" s="137"/>
      <c r="Y68" s="137"/>
      <c r="Z68" s="137"/>
      <c r="AA68" s="131"/>
      <c r="AB68" s="131"/>
      <c r="AC68" s="131"/>
      <c r="AD68" s="131"/>
      <c r="AE68" s="131"/>
      <c r="AF68" s="138"/>
      <c r="AG68" s="138"/>
    </row>
    <row r="69" spans="1:37" ht="18" customHeight="1">
      <c r="A69" s="118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37"/>
      <c r="W69" s="137"/>
      <c r="X69" s="137"/>
      <c r="Y69" s="137"/>
      <c r="Z69" s="137"/>
      <c r="AA69" s="131"/>
      <c r="AB69" s="131"/>
      <c r="AC69" s="131"/>
      <c r="AD69" s="131"/>
      <c r="AE69" s="131"/>
      <c r="AF69" s="138"/>
      <c r="AG69" s="138"/>
    </row>
    <row r="70" spans="1:37" ht="22.5" customHeight="1">
      <c r="B70" s="170" t="s">
        <v>149</v>
      </c>
      <c r="C70" s="184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183"/>
      <c r="Q70" s="183"/>
      <c r="R70" s="183"/>
      <c r="S70" s="183"/>
      <c r="T70" s="183"/>
      <c r="U70" s="183"/>
      <c r="V70" s="137"/>
      <c r="W70" s="137"/>
      <c r="X70" s="137"/>
      <c r="Y70" s="137"/>
      <c r="Z70" s="137"/>
      <c r="AA70" s="131"/>
      <c r="AB70" s="131"/>
      <c r="AC70" s="131"/>
      <c r="AD70" s="131"/>
      <c r="AE70" s="131"/>
      <c r="AF70" s="138"/>
      <c r="AG70" s="138"/>
    </row>
    <row r="71" spans="1:37" ht="22.5" customHeight="1">
      <c r="B71" s="232"/>
      <c r="C71" s="233"/>
      <c r="D71" s="233"/>
      <c r="E71" s="233"/>
      <c r="F71" s="233"/>
      <c r="G71" s="271"/>
      <c r="H71" s="232" t="s">
        <v>6</v>
      </c>
      <c r="I71" s="233"/>
      <c r="J71" s="233"/>
      <c r="K71" s="233"/>
      <c r="L71" s="233"/>
      <c r="M71" s="233"/>
      <c r="N71" s="233"/>
      <c r="O71" s="271"/>
      <c r="P71" s="234" t="s">
        <v>44</v>
      </c>
      <c r="Q71" s="235"/>
      <c r="R71" s="236"/>
      <c r="S71" s="162"/>
      <c r="T71" s="162"/>
      <c r="U71" s="162"/>
      <c r="V71" s="136"/>
      <c r="W71" s="137"/>
      <c r="X71" s="137"/>
      <c r="Y71" s="137"/>
      <c r="Z71" s="137"/>
      <c r="AA71" s="131"/>
      <c r="AB71" s="131"/>
      <c r="AC71" s="131"/>
      <c r="AD71" s="131"/>
      <c r="AE71" s="131"/>
      <c r="AF71" s="138"/>
      <c r="AG71" s="138"/>
    </row>
    <row r="72" spans="1:37" ht="22.5" customHeight="1">
      <c r="B72" s="279" t="s">
        <v>30</v>
      </c>
      <c r="C72" s="280"/>
      <c r="D72" s="280"/>
      <c r="E72" s="280"/>
      <c r="F72" s="280"/>
      <c r="G72" s="281"/>
      <c r="H72" s="237" t="s">
        <v>159</v>
      </c>
      <c r="I72" s="237"/>
      <c r="J72" s="237"/>
      <c r="K72" s="237"/>
      <c r="L72" s="237"/>
      <c r="M72" s="237"/>
      <c r="N72" s="237"/>
      <c r="O72" s="237"/>
      <c r="P72" s="282">
        <v>50000</v>
      </c>
      <c r="Q72" s="283"/>
      <c r="R72" s="284"/>
      <c r="S72" s="185" t="s">
        <v>101</v>
      </c>
      <c r="T72" s="186"/>
      <c r="U72" s="186"/>
      <c r="V72" s="135"/>
      <c r="W72" s="135"/>
      <c r="X72" s="135"/>
      <c r="Y72" s="135"/>
      <c r="Z72" s="135"/>
      <c r="AB72" s="131"/>
      <c r="AC72" s="131"/>
      <c r="AD72" s="131"/>
      <c r="AE72" s="131"/>
      <c r="AG72" s="139"/>
    </row>
    <row r="73" spans="1:37" ht="22.5" customHeight="1">
      <c r="B73" s="285" t="s">
        <v>31</v>
      </c>
      <c r="C73" s="286"/>
      <c r="D73" s="286"/>
      <c r="E73" s="286"/>
      <c r="F73" s="286"/>
      <c r="G73" s="287"/>
      <c r="H73" s="237" t="s">
        <v>160</v>
      </c>
      <c r="I73" s="237"/>
      <c r="J73" s="237"/>
      <c r="K73" s="237"/>
      <c r="L73" s="237"/>
      <c r="M73" s="237"/>
      <c r="N73" s="237"/>
      <c r="O73" s="237"/>
      <c r="P73" s="288">
        <v>100000</v>
      </c>
      <c r="Q73" s="289"/>
      <c r="R73" s="290"/>
      <c r="S73" s="185" t="s">
        <v>101</v>
      </c>
      <c r="T73" s="186"/>
      <c r="U73" s="186"/>
      <c r="V73" s="135"/>
      <c r="W73" s="135"/>
      <c r="X73" s="135"/>
      <c r="Y73" s="135"/>
      <c r="Z73" s="135"/>
      <c r="AB73" s="131"/>
      <c r="AC73" s="131"/>
      <c r="AD73" s="131"/>
      <c r="AE73" s="131"/>
      <c r="AG73" s="139"/>
    </row>
    <row r="74" spans="1:37" ht="6" customHeight="1"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61"/>
      <c r="Q74" s="161"/>
      <c r="R74" s="161"/>
      <c r="S74" s="161"/>
      <c r="T74" s="161"/>
      <c r="U74" s="161"/>
      <c r="V74" s="112"/>
      <c r="W74" s="135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</row>
    <row r="75" spans="1:37" ht="18" customHeight="1">
      <c r="B75" s="162" t="s">
        <v>25</v>
      </c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96"/>
      <c r="R75" s="162"/>
      <c r="S75" s="162"/>
      <c r="T75" s="162"/>
      <c r="U75" s="162"/>
      <c r="V75" s="136"/>
      <c r="W75" s="137"/>
      <c r="X75" s="137"/>
      <c r="Y75" s="137"/>
      <c r="Z75" s="137"/>
      <c r="AA75" s="131"/>
      <c r="AB75" s="131"/>
      <c r="AC75" s="131"/>
      <c r="AD75" s="131"/>
      <c r="AE75" s="131"/>
      <c r="AF75" s="138"/>
      <c r="AG75" s="138"/>
    </row>
    <row r="76" spans="1:37" ht="18" customHeight="1">
      <c r="A76" s="118"/>
      <c r="B76" s="183" t="s">
        <v>150</v>
      </c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37"/>
      <c r="W76" s="137"/>
      <c r="X76" s="137"/>
      <c r="Y76" s="137"/>
      <c r="Z76" s="137"/>
      <c r="AA76" s="131"/>
      <c r="AB76" s="131"/>
      <c r="AC76" s="131"/>
      <c r="AD76" s="131"/>
      <c r="AE76" s="131"/>
      <c r="AF76" s="138"/>
      <c r="AG76" s="138"/>
    </row>
    <row r="77" spans="1:37" ht="18" customHeight="1">
      <c r="A77" s="178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37"/>
      <c r="W77" s="137"/>
      <c r="X77" s="137"/>
      <c r="Y77" s="137"/>
      <c r="Z77" s="137"/>
      <c r="AA77" s="131"/>
      <c r="AB77" s="131"/>
      <c r="AC77" s="131"/>
      <c r="AD77" s="131"/>
      <c r="AE77" s="131"/>
      <c r="AF77" s="138"/>
      <c r="AG77" s="138"/>
    </row>
    <row r="78" spans="1:37" ht="18" customHeight="1">
      <c r="A78" s="118"/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37"/>
      <c r="W78" s="137"/>
      <c r="X78" s="137"/>
      <c r="Y78" s="137"/>
      <c r="Z78" s="137"/>
      <c r="AA78" s="131"/>
      <c r="AB78" s="131"/>
      <c r="AC78" s="131"/>
      <c r="AD78" s="131"/>
      <c r="AE78" s="131"/>
      <c r="AF78" s="138"/>
      <c r="AG78" s="138"/>
    </row>
    <row r="79" spans="1:37" ht="22.5" customHeight="1">
      <c r="B79" s="170" t="s">
        <v>162</v>
      </c>
      <c r="C79" s="184"/>
      <c r="D79" s="96"/>
      <c r="E79" s="96"/>
      <c r="F79" s="96"/>
      <c r="G79" s="187" t="s">
        <v>163</v>
      </c>
      <c r="H79" s="96"/>
      <c r="I79" s="187"/>
      <c r="J79" s="96"/>
      <c r="K79" s="96"/>
      <c r="L79" s="96"/>
      <c r="M79" s="96"/>
      <c r="N79" s="96"/>
      <c r="O79" s="96"/>
      <c r="P79" s="183"/>
      <c r="Q79" s="183"/>
      <c r="R79" s="183"/>
      <c r="S79" s="183"/>
      <c r="T79" s="183"/>
      <c r="U79" s="183"/>
      <c r="V79" s="137"/>
      <c r="W79" s="137"/>
      <c r="X79" s="137"/>
      <c r="Y79" s="137"/>
      <c r="Z79" s="137"/>
      <c r="AA79" s="131"/>
      <c r="AB79" s="131"/>
      <c r="AC79" s="131"/>
      <c r="AD79" s="131"/>
      <c r="AE79" s="131"/>
      <c r="AF79" s="138"/>
      <c r="AG79" s="138"/>
    </row>
    <row r="80" spans="1:37" ht="18" customHeight="1">
      <c r="B80" s="162" t="s">
        <v>25</v>
      </c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96"/>
      <c r="R80" s="162"/>
      <c r="S80" s="162"/>
      <c r="T80" s="162"/>
      <c r="U80" s="162"/>
      <c r="V80" s="136"/>
      <c r="W80" s="137"/>
      <c r="X80" s="137"/>
      <c r="Y80" s="137"/>
      <c r="Z80" s="137"/>
      <c r="AA80" s="131"/>
      <c r="AB80" s="131"/>
      <c r="AC80" s="131"/>
      <c r="AD80" s="131"/>
      <c r="AE80" s="131"/>
      <c r="AF80" s="138"/>
      <c r="AG80" s="138"/>
    </row>
    <row r="81" spans="1:43" ht="18" customHeight="1">
      <c r="A81" s="118"/>
      <c r="B81" s="183" t="s">
        <v>167</v>
      </c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37"/>
      <c r="W81" s="137"/>
      <c r="X81" s="137"/>
      <c r="Y81" s="137"/>
      <c r="Z81" s="137"/>
      <c r="AA81" s="131"/>
      <c r="AB81" s="131"/>
      <c r="AC81" s="131"/>
      <c r="AD81" s="131"/>
      <c r="AE81" s="131"/>
      <c r="AF81" s="138"/>
      <c r="AG81" s="138"/>
    </row>
    <row r="82" spans="1:43" ht="18" customHeight="1">
      <c r="A82" s="118"/>
      <c r="B82" s="183" t="s">
        <v>165</v>
      </c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37"/>
      <c r="W82" s="137"/>
      <c r="X82" s="137"/>
      <c r="Y82" s="137"/>
      <c r="Z82" s="137"/>
      <c r="AA82" s="131"/>
      <c r="AB82" s="131"/>
      <c r="AC82" s="131"/>
      <c r="AD82" s="131"/>
      <c r="AE82" s="131"/>
      <c r="AF82" s="138"/>
      <c r="AG82" s="138"/>
    </row>
    <row r="83" spans="1:43" ht="18" customHeight="1">
      <c r="A83" s="118"/>
      <c r="B83" s="183" t="s">
        <v>151</v>
      </c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37"/>
      <c r="W83" s="137"/>
      <c r="X83" s="137"/>
      <c r="Y83" s="137"/>
      <c r="Z83" s="137"/>
      <c r="AA83" s="131"/>
      <c r="AB83" s="131"/>
      <c r="AC83" s="131"/>
      <c r="AD83" s="131"/>
      <c r="AE83" s="131"/>
      <c r="AF83" s="138"/>
      <c r="AG83" s="138"/>
    </row>
    <row r="84" spans="1:43" s="99" customFormat="1" ht="6" customHeight="1">
      <c r="B84" s="276"/>
      <c r="C84" s="276"/>
      <c r="D84" s="276"/>
      <c r="E84" s="276"/>
      <c r="F84" s="276"/>
      <c r="G84" s="276"/>
      <c r="H84" s="276"/>
      <c r="I84" s="276"/>
      <c r="J84" s="276"/>
      <c r="K84" s="276"/>
      <c r="L84" s="276"/>
      <c r="M84" s="276"/>
      <c r="N84" s="276"/>
      <c r="O84" s="276"/>
      <c r="P84" s="278"/>
      <c r="Q84" s="278"/>
      <c r="R84" s="278"/>
      <c r="S84" s="110"/>
      <c r="T84" s="110"/>
      <c r="U84" s="110"/>
      <c r="V84" s="110"/>
      <c r="W84" s="110"/>
      <c r="X84" s="137"/>
      <c r="Y84" s="137"/>
      <c r="Z84" s="137"/>
      <c r="AA84" s="131"/>
      <c r="AB84" s="131"/>
      <c r="AC84" s="131"/>
      <c r="AD84" s="131"/>
      <c r="AE84" s="131"/>
      <c r="AF84" s="138"/>
      <c r="AG84" s="138"/>
      <c r="AH84" s="102"/>
      <c r="AI84" s="102"/>
      <c r="AJ84" s="102"/>
      <c r="AK84" s="102"/>
    </row>
    <row r="85" spans="1:43" s="107" customFormat="1" ht="22.5" customHeight="1">
      <c r="B85" s="277" t="s">
        <v>166</v>
      </c>
      <c r="C85" s="277"/>
      <c r="D85" s="277"/>
      <c r="E85" s="277"/>
      <c r="F85" s="277"/>
      <c r="G85" s="277"/>
      <c r="H85" s="237" t="s">
        <v>161</v>
      </c>
      <c r="I85" s="237"/>
      <c r="J85" s="237"/>
      <c r="K85" s="237"/>
      <c r="L85" s="237"/>
      <c r="M85" s="237"/>
      <c r="N85" s="237"/>
      <c r="O85" s="237"/>
      <c r="P85" s="238" t="str">
        <f>IF(P10="","",7000*P10*T9)</f>
        <v/>
      </c>
      <c r="Q85" s="238"/>
      <c r="R85" s="238"/>
      <c r="S85" s="185" t="s">
        <v>164</v>
      </c>
      <c r="T85" s="131"/>
      <c r="U85" s="131"/>
      <c r="V85" s="131"/>
      <c r="W85" s="131"/>
    </row>
    <row r="86" spans="1:43" ht="18" customHeight="1">
      <c r="A86" s="178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37"/>
      <c r="W86" s="137"/>
      <c r="X86" s="137"/>
      <c r="Y86" s="137"/>
      <c r="Z86" s="137"/>
      <c r="AA86" s="131"/>
      <c r="AB86" s="131"/>
      <c r="AC86" s="131"/>
      <c r="AD86" s="131"/>
      <c r="AE86" s="131"/>
      <c r="AF86" s="138"/>
      <c r="AG86" s="138"/>
    </row>
    <row r="87" spans="1:43" ht="18" customHeight="1">
      <c r="A87" s="118"/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37"/>
      <c r="W87" s="137"/>
      <c r="X87" s="137"/>
      <c r="Y87" s="137"/>
      <c r="Z87" s="137"/>
      <c r="AA87" s="131"/>
      <c r="AB87" s="131"/>
      <c r="AC87" s="131"/>
      <c r="AD87" s="131"/>
      <c r="AE87" s="131"/>
      <c r="AF87" s="138"/>
      <c r="AG87" s="138"/>
    </row>
    <row r="88" spans="1:43" ht="22.5" customHeight="1">
      <c r="B88" s="170" t="s">
        <v>152</v>
      </c>
      <c r="C88" s="162"/>
      <c r="D88" s="162"/>
      <c r="E88" s="162"/>
      <c r="F88" s="162"/>
      <c r="G88" s="187" t="s">
        <v>154</v>
      </c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36"/>
      <c r="W88" s="137"/>
      <c r="X88" s="137"/>
      <c r="Y88" s="137"/>
      <c r="Z88" s="137"/>
      <c r="AA88" s="131"/>
      <c r="AB88" s="131"/>
      <c r="AC88" s="131"/>
      <c r="AD88" s="131"/>
      <c r="AE88" s="131"/>
      <c r="AF88" s="138"/>
      <c r="AG88" s="138"/>
    </row>
    <row r="89" spans="1:43" ht="18" customHeight="1">
      <c r="B89" s="162" t="s">
        <v>25</v>
      </c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96"/>
      <c r="R89" s="162"/>
      <c r="S89" s="162"/>
      <c r="T89" s="162"/>
      <c r="U89" s="162"/>
      <c r="V89" s="136"/>
      <c r="W89" s="137"/>
      <c r="X89" s="137"/>
      <c r="Y89" s="137"/>
      <c r="Z89" s="137"/>
      <c r="AA89" s="131"/>
      <c r="AB89" s="131"/>
      <c r="AC89" s="131"/>
      <c r="AD89" s="131"/>
      <c r="AE89" s="131"/>
      <c r="AF89" s="138"/>
      <c r="AG89" s="138"/>
    </row>
    <row r="90" spans="1:43" s="118" customFormat="1" ht="18" customHeight="1">
      <c r="B90" s="183" t="s">
        <v>43</v>
      </c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37"/>
      <c r="W90" s="137"/>
      <c r="X90" s="137"/>
      <c r="Y90" s="137"/>
      <c r="Z90" s="137"/>
      <c r="AA90" s="131"/>
      <c r="AB90" s="131"/>
      <c r="AC90" s="131"/>
      <c r="AD90" s="131"/>
      <c r="AE90" s="131"/>
      <c r="AF90" s="138"/>
      <c r="AG90" s="138"/>
      <c r="AH90" s="102"/>
      <c r="AI90" s="102"/>
      <c r="AJ90" s="102"/>
      <c r="AK90" s="102"/>
    </row>
    <row r="91" spans="1:43" s="118" customFormat="1" ht="18" customHeight="1">
      <c r="B91" s="183" t="s">
        <v>153</v>
      </c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37"/>
      <c r="W91" s="137"/>
      <c r="X91" s="137"/>
      <c r="Y91" s="137"/>
      <c r="Z91" s="137"/>
      <c r="AA91" s="131"/>
      <c r="AB91" s="131"/>
      <c r="AC91" s="131"/>
      <c r="AD91" s="131"/>
      <c r="AE91" s="131"/>
      <c r="AF91" s="138"/>
      <c r="AG91" s="138"/>
      <c r="AH91" s="102"/>
      <c r="AI91" s="102"/>
      <c r="AJ91" s="102"/>
      <c r="AK91" s="102"/>
    </row>
    <row r="92" spans="1:43" s="118" customFormat="1" ht="22.5" customHeight="1"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37"/>
      <c r="W92" s="137"/>
      <c r="X92" s="137"/>
      <c r="Y92" s="137"/>
      <c r="Z92" s="137"/>
      <c r="AA92" s="131"/>
      <c r="AB92" s="131"/>
      <c r="AC92" s="131"/>
      <c r="AD92" s="131"/>
      <c r="AE92" s="131"/>
      <c r="AF92" s="138"/>
      <c r="AG92" s="138"/>
      <c r="AH92" s="102"/>
      <c r="AI92" s="102"/>
      <c r="AJ92" s="102"/>
      <c r="AK92" s="102"/>
    </row>
    <row r="93" spans="1:43" s="102" customFormat="1" ht="22.5" customHeight="1">
      <c r="A93" s="96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36"/>
      <c r="W93" s="137"/>
      <c r="X93" s="137"/>
      <c r="Y93" s="137"/>
      <c r="Z93" s="137"/>
      <c r="AA93" s="131"/>
      <c r="AB93" s="131"/>
      <c r="AC93" s="131"/>
      <c r="AD93" s="131"/>
      <c r="AE93" s="131"/>
      <c r="AF93" s="138"/>
      <c r="AG93" s="138"/>
      <c r="AL93" s="96"/>
      <c r="AM93" s="96"/>
      <c r="AN93" s="96"/>
      <c r="AO93" s="96"/>
      <c r="AP93" s="96"/>
      <c r="AQ93" s="96"/>
    </row>
    <row r="94" spans="1:43" s="102" customFormat="1" ht="22.5" customHeight="1">
      <c r="A94" s="96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36"/>
      <c r="W94" s="137"/>
      <c r="X94" s="137"/>
      <c r="Y94" s="137"/>
      <c r="Z94" s="137"/>
      <c r="AA94" s="131"/>
      <c r="AB94" s="131"/>
      <c r="AC94" s="131"/>
      <c r="AD94" s="131"/>
      <c r="AE94" s="131"/>
      <c r="AF94" s="138"/>
      <c r="AG94" s="138"/>
      <c r="AL94" s="96"/>
      <c r="AM94" s="96"/>
      <c r="AN94" s="96"/>
      <c r="AO94" s="96"/>
      <c r="AP94" s="96"/>
      <c r="AQ94" s="96"/>
    </row>
    <row r="95" spans="1:43" s="102" customFormat="1" ht="22.5" customHeight="1">
      <c r="A95" s="96"/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36"/>
      <c r="W95" s="137"/>
      <c r="X95" s="137"/>
      <c r="Y95" s="137"/>
      <c r="Z95" s="137"/>
      <c r="AA95" s="131"/>
      <c r="AB95" s="131"/>
      <c r="AC95" s="131"/>
      <c r="AD95" s="131"/>
      <c r="AE95" s="131"/>
      <c r="AF95" s="138"/>
      <c r="AG95" s="138"/>
      <c r="AL95" s="96"/>
      <c r="AM95" s="96"/>
      <c r="AN95" s="96"/>
      <c r="AO95" s="96"/>
      <c r="AP95" s="96"/>
      <c r="AQ95" s="96"/>
    </row>
    <row r="96" spans="1:43" s="102" customFormat="1" ht="22.5" customHeight="1">
      <c r="A96" s="96"/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36"/>
      <c r="W96" s="137"/>
      <c r="X96" s="137"/>
      <c r="Y96" s="137"/>
      <c r="Z96" s="137"/>
      <c r="AA96" s="131"/>
      <c r="AB96" s="131"/>
      <c r="AC96" s="131"/>
      <c r="AD96" s="131"/>
      <c r="AE96" s="131"/>
      <c r="AF96" s="138"/>
      <c r="AG96" s="138"/>
      <c r="AL96" s="96"/>
      <c r="AM96" s="96"/>
      <c r="AN96" s="96"/>
      <c r="AO96" s="96"/>
      <c r="AP96" s="96"/>
      <c r="AQ96" s="96"/>
    </row>
    <row r="97" spans="1:43" s="102" customFormat="1" ht="22.5" customHeight="1">
      <c r="A97" s="96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36"/>
      <c r="W97" s="137"/>
      <c r="X97" s="137"/>
      <c r="Y97" s="137"/>
      <c r="Z97" s="137"/>
      <c r="AA97" s="131"/>
      <c r="AB97" s="131"/>
      <c r="AC97" s="131"/>
      <c r="AD97" s="131"/>
      <c r="AE97" s="131"/>
      <c r="AF97" s="138"/>
      <c r="AG97" s="138"/>
      <c r="AL97" s="96"/>
      <c r="AM97" s="96"/>
      <c r="AN97" s="96"/>
      <c r="AO97" s="96"/>
      <c r="AP97" s="96"/>
      <c r="AQ97" s="96"/>
    </row>
    <row r="98" spans="1:43" s="102" customFormat="1" ht="22.5" customHeight="1">
      <c r="A98" s="96"/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36"/>
      <c r="W98" s="137"/>
      <c r="X98" s="137"/>
      <c r="Y98" s="137"/>
      <c r="Z98" s="137"/>
      <c r="AA98" s="131"/>
      <c r="AB98" s="131"/>
      <c r="AC98" s="131"/>
      <c r="AD98" s="131"/>
      <c r="AE98" s="131"/>
      <c r="AF98" s="138"/>
      <c r="AG98" s="138"/>
      <c r="AL98" s="96"/>
      <c r="AM98" s="96"/>
      <c r="AN98" s="96"/>
      <c r="AO98" s="96"/>
      <c r="AP98" s="96"/>
      <c r="AQ98" s="96"/>
    </row>
    <row r="99" spans="1:43" s="102" customFormat="1" ht="22.5" customHeight="1">
      <c r="A99" s="96"/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36"/>
      <c r="W99" s="137"/>
      <c r="X99" s="137"/>
      <c r="Y99" s="137"/>
      <c r="Z99" s="137"/>
      <c r="AA99" s="131"/>
      <c r="AB99" s="131"/>
      <c r="AC99" s="131"/>
      <c r="AD99" s="131"/>
      <c r="AE99" s="131"/>
      <c r="AF99" s="138"/>
      <c r="AG99" s="138"/>
      <c r="AL99" s="96"/>
      <c r="AM99" s="96"/>
      <c r="AN99" s="96"/>
      <c r="AO99" s="96"/>
      <c r="AP99" s="96"/>
      <c r="AQ99" s="96"/>
    </row>
    <row r="100" spans="1:43" s="102" customFormat="1" ht="22.5" customHeight="1">
      <c r="A100" s="96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36"/>
      <c r="W100" s="137"/>
      <c r="X100" s="137"/>
      <c r="Y100" s="137"/>
      <c r="Z100" s="137"/>
      <c r="AA100" s="131"/>
      <c r="AB100" s="131"/>
      <c r="AC100" s="131"/>
      <c r="AD100" s="131"/>
      <c r="AE100" s="131"/>
      <c r="AF100" s="138"/>
      <c r="AG100" s="138"/>
      <c r="AL100" s="96"/>
      <c r="AM100" s="96"/>
      <c r="AN100" s="96"/>
      <c r="AO100" s="96"/>
      <c r="AP100" s="96"/>
      <c r="AQ100" s="96"/>
    </row>
    <row r="101" spans="1:43" s="102" customFormat="1" ht="22.5" customHeight="1">
      <c r="A101" s="96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36"/>
      <c r="W101" s="137"/>
      <c r="X101" s="137"/>
      <c r="Y101" s="137"/>
      <c r="Z101" s="137"/>
      <c r="AA101" s="131"/>
      <c r="AB101" s="131"/>
      <c r="AC101" s="131"/>
      <c r="AD101" s="131"/>
      <c r="AE101" s="131"/>
      <c r="AF101" s="138"/>
      <c r="AG101" s="138"/>
      <c r="AL101" s="96"/>
      <c r="AM101" s="96"/>
      <c r="AN101" s="96"/>
      <c r="AO101" s="96"/>
      <c r="AP101" s="96"/>
      <c r="AQ101" s="96"/>
    </row>
    <row r="102" spans="1:43" s="102" customFormat="1" ht="22.5" customHeight="1">
      <c r="A102" s="96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36"/>
      <c r="W102" s="137"/>
      <c r="X102" s="137"/>
      <c r="Y102" s="137"/>
      <c r="Z102" s="137"/>
      <c r="AA102" s="131"/>
      <c r="AB102" s="131"/>
      <c r="AC102" s="131"/>
      <c r="AD102" s="131"/>
      <c r="AE102" s="131"/>
      <c r="AF102" s="138"/>
      <c r="AG102" s="138"/>
      <c r="AL102" s="96"/>
      <c r="AM102" s="96"/>
      <c r="AN102" s="96"/>
      <c r="AO102" s="96"/>
      <c r="AP102" s="96"/>
      <c r="AQ102" s="96"/>
    </row>
    <row r="103" spans="1:43" s="102" customFormat="1" ht="22.5" customHeight="1">
      <c r="A103" s="96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36"/>
      <c r="W103" s="137"/>
      <c r="X103" s="137"/>
      <c r="Y103" s="137"/>
      <c r="Z103" s="137"/>
      <c r="AA103" s="131"/>
      <c r="AB103" s="131"/>
      <c r="AC103" s="131"/>
      <c r="AD103" s="131"/>
      <c r="AE103" s="131"/>
      <c r="AF103" s="138"/>
      <c r="AG103" s="138"/>
      <c r="AL103" s="96"/>
      <c r="AM103" s="96"/>
      <c r="AN103" s="96"/>
      <c r="AO103" s="96"/>
      <c r="AP103" s="96"/>
      <c r="AQ103" s="96"/>
    </row>
    <row r="104" spans="1:43" s="102" customFormat="1" ht="22.5" customHeight="1">
      <c r="A104" s="96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36"/>
      <c r="W104" s="137"/>
      <c r="X104" s="137"/>
      <c r="Y104" s="137"/>
      <c r="Z104" s="137"/>
      <c r="AA104" s="131"/>
      <c r="AB104" s="131"/>
      <c r="AC104" s="131"/>
      <c r="AD104" s="131"/>
      <c r="AE104" s="131"/>
      <c r="AF104" s="138"/>
      <c r="AG104" s="138"/>
      <c r="AL104" s="96"/>
      <c r="AM104" s="96"/>
      <c r="AN104" s="96"/>
      <c r="AO104" s="96"/>
      <c r="AP104" s="96"/>
      <c r="AQ104" s="96"/>
    </row>
    <row r="105" spans="1:43" s="102" customFormat="1" ht="22.5" customHeight="1">
      <c r="A105" s="96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36"/>
      <c r="W105" s="137"/>
      <c r="X105" s="137"/>
      <c r="Y105" s="137"/>
      <c r="Z105" s="137"/>
      <c r="AA105" s="131"/>
      <c r="AB105" s="131"/>
      <c r="AC105" s="131"/>
      <c r="AD105" s="131"/>
      <c r="AE105" s="131"/>
      <c r="AF105" s="138"/>
      <c r="AG105" s="138"/>
      <c r="AL105" s="96"/>
      <c r="AM105" s="96"/>
      <c r="AN105" s="96"/>
      <c r="AO105" s="96"/>
      <c r="AP105" s="96"/>
      <c r="AQ105" s="96"/>
    </row>
    <row r="106" spans="1:43" s="102" customFormat="1" ht="22.5" customHeight="1">
      <c r="A106" s="96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36"/>
      <c r="W106" s="137"/>
      <c r="X106" s="137"/>
      <c r="Y106" s="137"/>
      <c r="Z106" s="137"/>
      <c r="AA106" s="131"/>
      <c r="AB106" s="131"/>
      <c r="AC106" s="131"/>
      <c r="AD106" s="131"/>
      <c r="AE106" s="131"/>
      <c r="AF106" s="138"/>
      <c r="AG106" s="138"/>
      <c r="AL106" s="96"/>
      <c r="AM106" s="96"/>
      <c r="AN106" s="96"/>
      <c r="AO106" s="96"/>
      <c r="AP106" s="96"/>
      <c r="AQ106" s="96"/>
    </row>
    <row r="107" spans="1:43" s="102" customFormat="1" ht="22.5" customHeight="1">
      <c r="A107" s="96"/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36"/>
      <c r="W107" s="137"/>
      <c r="X107" s="137"/>
      <c r="Y107" s="137"/>
      <c r="Z107" s="137"/>
      <c r="AA107" s="131"/>
      <c r="AB107" s="131"/>
      <c r="AC107" s="131"/>
      <c r="AD107" s="131"/>
      <c r="AE107" s="131"/>
      <c r="AF107" s="138"/>
      <c r="AG107" s="138"/>
      <c r="AL107" s="96"/>
      <c r="AM107" s="96"/>
      <c r="AN107" s="96"/>
      <c r="AO107" s="96"/>
      <c r="AP107" s="96"/>
      <c r="AQ107" s="96"/>
    </row>
    <row r="108" spans="1:43" s="102" customFormat="1" ht="22.5" customHeight="1">
      <c r="A108" s="96"/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36"/>
      <c r="W108" s="137"/>
      <c r="X108" s="137"/>
      <c r="Y108" s="137"/>
      <c r="Z108" s="137"/>
      <c r="AA108" s="131"/>
      <c r="AB108" s="131"/>
      <c r="AC108" s="131"/>
      <c r="AD108" s="131"/>
      <c r="AE108" s="131"/>
      <c r="AF108" s="138"/>
      <c r="AG108" s="138"/>
      <c r="AL108" s="96"/>
      <c r="AM108" s="96"/>
      <c r="AN108" s="96"/>
      <c r="AO108" s="96"/>
      <c r="AP108" s="96"/>
      <c r="AQ108" s="96"/>
    </row>
    <row r="109" spans="1:43" s="102" customFormat="1" ht="22.5" customHeight="1">
      <c r="A109" s="96"/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36"/>
      <c r="W109" s="137"/>
      <c r="X109" s="137"/>
      <c r="Y109" s="137"/>
      <c r="Z109" s="137"/>
      <c r="AA109" s="131"/>
      <c r="AB109" s="131"/>
      <c r="AC109" s="131"/>
      <c r="AD109" s="131"/>
      <c r="AE109" s="131"/>
      <c r="AF109" s="138"/>
      <c r="AG109" s="138"/>
      <c r="AL109" s="96"/>
      <c r="AM109" s="96"/>
      <c r="AN109" s="96"/>
      <c r="AO109" s="96"/>
      <c r="AP109" s="96"/>
      <c r="AQ109" s="96"/>
    </row>
    <row r="110" spans="1:43" s="102" customFormat="1" ht="22.5" customHeight="1">
      <c r="A110" s="96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36"/>
      <c r="W110" s="137"/>
      <c r="X110" s="137"/>
      <c r="Y110" s="137"/>
      <c r="Z110" s="137"/>
      <c r="AA110" s="131"/>
      <c r="AB110" s="131"/>
      <c r="AC110" s="131"/>
      <c r="AD110" s="131"/>
      <c r="AE110" s="131"/>
      <c r="AF110" s="138"/>
      <c r="AG110" s="138"/>
      <c r="AL110" s="96"/>
      <c r="AM110" s="96"/>
      <c r="AN110" s="96"/>
      <c r="AO110" s="96"/>
      <c r="AP110" s="96"/>
      <c r="AQ110" s="96"/>
    </row>
    <row r="111" spans="1:43" s="102" customFormat="1" ht="22.5" customHeight="1">
      <c r="A111" s="96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36"/>
      <c r="W111" s="137"/>
      <c r="X111" s="137"/>
      <c r="Y111" s="137"/>
      <c r="Z111" s="137"/>
      <c r="AA111" s="131"/>
      <c r="AB111" s="131"/>
      <c r="AC111" s="131"/>
      <c r="AD111" s="131"/>
      <c r="AE111" s="131"/>
      <c r="AF111" s="138"/>
      <c r="AG111" s="138"/>
      <c r="AL111" s="96"/>
      <c r="AM111" s="96"/>
      <c r="AN111" s="96"/>
      <c r="AO111" s="96"/>
      <c r="AP111" s="96"/>
      <c r="AQ111" s="96"/>
    </row>
    <row r="112" spans="1:43" s="102" customFormat="1" ht="22.5" customHeight="1">
      <c r="A112" s="96"/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36"/>
      <c r="W112" s="137"/>
      <c r="X112" s="137"/>
      <c r="Y112" s="137"/>
      <c r="Z112" s="137"/>
      <c r="AA112" s="131"/>
      <c r="AB112" s="131"/>
      <c r="AC112" s="131"/>
      <c r="AD112" s="131"/>
      <c r="AE112" s="131"/>
      <c r="AF112" s="138"/>
      <c r="AG112" s="138"/>
      <c r="AL112" s="96"/>
      <c r="AM112" s="96"/>
      <c r="AN112" s="96"/>
      <c r="AO112" s="96"/>
      <c r="AP112" s="96"/>
      <c r="AQ112" s="96"/>
    </row>
    <row r="113" spans="1:43" s="102" customFormat="1" ht="22.5" customHeight="1">
      <c r="A113" s="96"/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36"/>
      <c r="W113" s="137"/>
      <c r="X113" s="137"/>
      <c r="Y113" s="137"/>
      <c r="Z113" s="137"/>
      <c r="AA113" s="131"/>
      <c r="AB113" s="131"/>
      <c r="AC113" s="131"/>
      <c r="AD113" s="131"/>
      <c r="AE113" s="131"/>
      <c r="AF113" s="138"/>
      <c r="AG113" s="138"/>
      <c r="AL113" s="96"/>
      <c r="AM113" s="96"/>
      <c r="AN113" s="96"/>
      <c r="AO113" s="96"/>
      <c r="AP113" s="96"/>
      <c r="AQ113" s="96"/>
    </row>
    <row r="114" spans="1:43" s="102" customFormat="1" ht="22.5" customHeight="1">
      <c r="A114" s="96"/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36"/>
      <c r="W114" s="137"/>
      <c r="X114" s="137"/>
      <c r="Y114" s="137"/>
      <c r="Z114" s="137"/>
      <c r="AA114" s="131"/>
      <c r="AB114" s="131"/>
      <c r="AC114" s="131"/>
      <c r="AD114" s="131"/>
      <c r="AE114" s="131"/>
      <c r="AF114" s="138"/>
      <c r="AG114" s="138"/>
      <c r="AL114" s="96"/>
      <c r="AM114" s="96"/>
      <c r="AN114" s="96"/>
      <c r="AO114" s="96"/>
      <c r="AP114" s="96"/>
      <c r="AQ114" s="96"/>
    </row>
    <row r="115" spans="1:43" s="102" customFormat="1" ht="22.5" customHeight="1">
      <c r="A115" s="96"/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36"/>
      <c r="W115" s="137"/>
      <c r="X115" s="137"/>
      <c r="Y115" s="137"/>
      <c r="Z115" s="137"/>
      <c r="AA115" s="131"/>
      <c r="AB115" s="131"/>
      <c r="AC115" s="131"/>
      <c r="AD115" s="131"/>
      <c r="AE115" s="131"/>
      <c r="AF115" s="138"/>
      <c r="AG115" s="138"/>
      <c r="AL115" s="96"/>
      <c r="AM115" s="96"/>
      <c r="AN115" s="96"/>
      <c r="AO115" s="96"/>
      <c r="AP115" s="96"/>
      <c r="AQ115" s="96"/>
    </row>
    <row r="116" spans="1:43" s="102" customFormat="1" ht="22.5" customHeight="1">
      <c r="A116" s="96"/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36"/>
      <c r="W116" s="137"/>
      <c r="X116" s="137"/>
      <c r="Y116" s="137"/>
      <c r="Z116" s="137"/>
      <c r="AA116" s="131"/>
      <c r="AB116" s="131"/>
      <c r="AC116" s="131"/>
      <c r="AD116" s="131"/>
      <c r="AE116" s="131"/>
      <c r="AF116" s="138"/>
      <c r="AG116" s="138"/>
      <c r="AL116" s="96"/>
      <c r="AM116" s="96"/>
      <c r="AN116" s="96"/>
      <c r="AO116" s="96"/>
      <c r="AP116" s="96"/>
      <c r="AQ116" s="96"/>
    </row>
    <row r="117" spans="1:43" s="102" customFormat="1" ht="22.5" customHeight="1">
      <c r="A117" s="96"/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36"/>
      <c r="W117" s="137"/>
      <c r="X117" s="137"/>
      <c r="Y117" s="137"/>
      <c r="Z117" s="137"/>
      <c r="AA117" s="131"/>
      <c r="AB117" s="131"/>
      <c r="AC117" s="131"/>
      <c r="AD117" s="131"/>
      <c r="AE117" s="131"/>
      <c r="AF117" s="138"/>
      <c r="AG117" s="138"/>
      <c r="AL117" s="96"/>
      <c r="AM117" s="96"/>
      <c r="AN117" s="96"/>
      <c r="AO117" s="96"/>
      <c r="AP117" s="96"/>
      <c r="AQ117" s="96"/>
    </row>
    <row r="118" spans="1:43" s="102" customFormat="1" ht="22.5" customHeight="1">
      <c r="A118" s="96"/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36"/>
      <c r="W118" s="137"/>
      <c r="X118" s="137"/>
      <c r="Y118" s="137"/>
      <c r="Z118" s="137"/>
      <c r="AA118" s="131"/>
      <c r="AB118" s="131"/>
      <c r="AC118" s="131"/>
      <c r="AD118" s="131"/>
      <c r="AE118" s="131"/>
      <c r="AF118" s="138"/>
      <c r="AG118" s="138"/>
      <c r="AL118" s="96"/>
      <c r="AM118" s="96"/>
      <c r="AN118" s="96"/>
      <c r="AO118" s="96"/>
      <c r="AP118" s="96"/>
      <c r="AQ118" s="96"/>
    </row>
    <row r="119" spans="1:43" s="102" customFormat="1" ht="22.5" customHeight="1">
      <c r="A119" s="96"/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36"/>
      <c r="W119" s="137"/>
      <c r="X119" s="137"/>
      <c r="Y119" s="137"/>
      <c r="Z119" s="137"/>
      <c r="AA119" s="131"/>
      <c r="AB119" s="131"/>
      <c r="AC119" s="131"/>
      <c r="AD119" s="131"/>
      <c r="AE119" s="131"/>
      <c r="AF119" s="138"/>
      <c r="AG119" s="138"/>
      <c r="AL119" s="96"/>
      <c r="AM119" s="96"/>
      <c r="AN119" s="96"/>
      <c r="AO119" s="96"/>
      <c r="AP119" s="96"/>
      <c r="AQ119" s="96"/>
    </row>
    <row r="120" spans="1:43" s="102" customFormat="1" ht="22.5" customHeight="1">
      <c r="A120" s="96"/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36"/>
      <c r="W120" s="137"/>
      <c r="X120" s="137"/>
      <c r="Y120" s="137"/>
      <c r="Z120" s="137"/>
      <c r="AA120" s="131"/>
      <c r="AB120" s="131"/>
      <c r="AC120" s="131"/>
      <c r="AD120" s="131"/>
      <c r="AE120" s="131"/>
      <c r="AF120" s="138"/>
      <c r="AG120" s="138"/>
      <c r="AL120" s="96"/>
      <c r="AM120" s="96"/>
      <c r="AN120" s="96"/>
      <c r="AO120" s="96"/>
      <c r="AP120" s="96"/>
      <c r="AQ120" s="96"/>
    </row>
    <row r="121" spans="1:43" s="102" customFormat="1" ht="22.5" customHeight="1">
      <c r="A121" s="96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36"/>
      <c r="W121" s="137"/>
      <c r="X121" s="137"/>
      <c r="Y121" s="137"/>
      <c r="Z121" s="137"/>
      <c r="AA121" s="131"/>
      <c r="AB121" s="131"/>
      <c r="AC121" s="131"/>
      <c r="AD121" s="131"/>
      <c r="AE121" s="131"/>
      <c r="AF121" s="138"/>
      <c r="AG121" s="138"/>
      <c r="AL121" s="96"/>
      <c r="AM121" s="96"/>
      <c r="AN121" s="96"/>
      <c r="AO121" s="96"/>
      <c r="AP121" s="96"/>
      <c r="AQ121" s="96"/>
    </row>
    <row r="122" spans="1:43" s="102" customFormat="1" ht="22.5" customHeight="1">
      <c r="A122" s="96"/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36"/>
      <c r="W122" s="137"/>
      <c r="X122" s="137"/>
      <c r="Y122" s="137"/>
      <c r="Z122" s="137"/>
      <c r="AA122" s="131"/>
      <c r="AB122" s="131"/>
      <c r="AC122" s="131"/>
      <c r="AD122" s="131"/>
      <c r="AE122" s="131"/>
      <c r="AF122" s="138"/>
      <c r="AG122" s="138"/>
      <c r="AL122" s="96"/>
      <c r="AM122" s="96"/>
      <c r="AN122" s="96"/>
      <c r="AO122" s="96"/>
      <c r="AP122" s="96"/>
      <c r="AQ122" s="96"/>
    </row>
    <row r="123" spans="1:43" s="102" customFormat="1" ht="22.5" customHeight="1">
      <c r="A123" s="96"/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36"/>
      <c r="W123" s="137"/>
      <c r="X123" s="137"/>
      <c r="Y123" s="137"/>
      <c r="Z123" s="137"/>
      <c r="AA123" s="131"/>
      <c r="AB123" s="131"/>
      <c r="AC123" s="131"/>
      <c r="AD123" s="131"/>
      <c r="AE123" s="131"/>
      <c r="AF123" s="138"/>
      <c r="AG123" s="138"/>
      <c r="AL123" s="96"/>
      <c r="AM123" s="96"/>
      <c r="AN123" s="96"/>
      <c r="AO123" s="96"/>
      <c r="AP123" s="96"/>
      <c r="AQ123" s="96"/>
    </row>
    <row r="124" spans="1:43" s="102" customFormat="1" ht="22.5" customHeight="1">
      <c r="A124" s="96"/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36"/>
      <c r="W124" s="137"/>
      <c r="X124" s="137"/>
      <c r="Y124" s="137"/>
      <c r="Z124" s="137"/>
      <c r="AA124" s="131"/>
      <c r="AB124" s="131"/>
      <c r="AC124" s="131"/>
      <c r="AD124" s="131"/>
      <c r="AE124" s="131"/>
      <c r="AF124" s="138"/>
      <c r="AG124" s="138"/>
      <c r="AL124" s="96"/>
      <c r="AM124" s="96"/>
      <c r="AN124" s="96"/>
      <c r="AO124" s="96"/>
      <c r="AP124" s="96"/>
      <c r="AQ124" s="96"/>
    </row>
    <row r="125" spans="1:43" s="102" customFormat="1" ht="22.5" customHeight="1">
      <c r="A125" s="96"/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36"/>
      <c r="W125" s="137"/>
      <c r="X125" s="137"/>
      <c r="Y125" s="137"/>
      <c r="Z125" s="137"/>
      <c r="AA125" s="131"/>
      <c r="AB125" s="131"/>
      <c r="AC125" s="131"/>
      <c r="AD125" s="131"/>
      <c r="AE125" s="131"/>
      <c r="AF125" s="138"/>
      <c r="AG125" s="138"/>
      <c r="AL125" s="96"/>
      <c r="AM125" s="96"/>
      <c r="AN125" s="96"/>
      <c r="AO125" s="96"/>
      <c r="AP125" s="96"/>
      <c r="AQ125" s="96"/>
    </row>
    <row r="126" spans="1:43" s="102" customFormat="1" ht="22.5" customHeight="1">
      <c r="A126" s="96"/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36"/>
      <c r="W126" s="137"/>
      <c r="X126" s="137"/>
      <c r="Y126" s="137"/>
      <c r="Z126" s="137"/>
      <c r="AA126" s="131"/>
      <c r="AB126" s="131"/>
      <c r="AC126" s="131"/>
      <c r="AD126" s="131"/>
      <c r="AE126" s="131"/>
      <c r="AF126" s="138"/>
      <c r="AG126" s="138"/>
      <c r="AL126" s="96"/>
      <c r="AM126" s="96"/>
      <c r="AN126" s="96"/>
      <c r="AO126" s="96"/>
      <c r="AP126" s="96"/>
      <c r="AQ126" s="96"/>
    </row>
    <row r="127" spans="1:43" s="102" customFormat="1" ht="22.5" customHeight="1">
      <c r="A127" s="96"/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36"/>
      <c r="W127" s="137"/>
      <c r="X127" s="137"/>
      <c r="Y127" s="137"/>
      <c r="Z127" s="137"/>
      <c r="AA127" s="131"/>
      <c r="AB127" s="131"/>
      <c r="AC127" s="131"/>
      <c r="AD127" s="131"/>
      <c r="AE127" s="131"/>
      <c r="AF127" s="138"/>
      <c r="AG127" s="138"/>
      <c r="AL127" s="96"/>
      <c r="AM127" s="96"/>
      <c r="AN127" s="96"/>
      <c r="AO127" s="96"/>
      <c r="AP127" s="96"/>
      <c r="AQ127" s="96"/>
    </row>
    <row r="128" spans="1:43" s="102" customFormat="1" ht="22.5" customHeight="1">
      <c r="A128" s="96"/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36"/>
      <c r="W128" s="137"/>
      <c r="X128" s="137"/>
      <c r="Y128" s="137"/>
      <c r="Z128" s="137"/>
      <c r="AA128" s="131"/>
      <c r="AB128" s="131"/>
      <c r="AC128" s="131"/>
      <c r="AD128" s="131"/>
      <c r="AE128" s="131"/>
      <c r="AF128" s="138"/>
      <c r="AG128" s="138"/>
      <c r="AL128" s="96"/>
      <c r="AM128" s="96"/>
      <c r="AN128" s="96"/>
      <c r="AO128" s="96"/>
      <c r="AP128" s="96"/>
      <c r="AQ128" s="96"/>
    </row>
    <row r="129" spans="1:43" s="102" customFormat="1" ht="22.5" customHeight="1">
      <c r="A129" s="96"/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36"/>
      <c r="W129" s="137"/>
      <c r="X129" s="137"/>
      <c r="Y129" s="137"/>
      <c r="Z129" s="137"/>
      <c r="AA129" s="131"/>
      <c r="AB129" s="131"/>
      <c r="AC129" s="131"/>
      <c r="AD129" s="131"/>
      <c r="AE129" s="131"/>
      <c r="AF129" s="138"/>
      <c r="AG129" s="138"/>
      <c r="AL129" s="96"/>
      <c r="AM129" s="96"/>
      <c r="AN129" s="96"/>
      <c r="AO129" s="96"/>
      <c r="AP129" s="96"/>
      <c r="AQ129" s="96"/>
    </row>
    <row r="130" spans="1:43" s="102" customFormat="1" ht="22.5" customHeight="1">
      <c r="A130" s="96"/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36"/>
      <c r="W130" s="137"/>
      <c r="X130" s="137"/>
      <c r="Y130" s="137"/>
      <c r="Z130" s="137"/>
      <c r="AA130" s="131"/>
      <c r="AB130" s="131"/>
      <c r="AC130" s="131"/>
      <c r="AD130" s="131"/>
      <c r="AE130" s="131"/>
      <c r="AF130" s="138"/>
      <c r="AG130" s="138"/>
      <c r="AL130" s="96"/>
      <c r="AM130" s="96"/>
      <c r="AN130" s="96"/>
      <c r="AO130" s="96"/>
      <c r="AP130" s="96"/>
      <c r="AQ130" s="96"/>
    </row>
    <row r="131" spans="1:43" s="102" customFormat="1" ht="22.5" customHeight="1">
      <c r="A131" s="96"/>
      <c r="B131" s="162"/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36"/>
      <c r="W131" s="137"/>
      <c r="X131" s="137"/>
      <c r="Y131" s="137"/>
      <c r="Z131" s="137"/>
      <c r="AA131" s="131"/>
      <c r="AB131" s="131"/>
      <c r="AC131" s="131"/>
      <c r="AD131" s="131"/>
      <c r="AE131" s="131"/>
      <c r="AF131" s="138"/>
      <c r="AG131" s="138"/>
      <c r="AL131" s="96"/>
      <c r="AM131" s="96"/>
      <c r="AN131" s="96"/>
      <c r="AO131" s="96"/>
      <c r="AP131" s="96"/>
      <c r="AQ131" s="96"/>
    </row>
    <row r="132" spans="1:43" s="102" customFormat="1" ht="22.5" customHeight="1">
      <c r="A132" s="96"/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36"/>
      <c r="W132" s="137"/>
      <c r="X132" s="137"/>
      <c r="Y132" s="137"/>
      <c r="Z132" s="137"/>
      <c r="AA132" s="131"/>
      <c r="AB132" s="131"/>
      <c r="AC132" s="131"/>
      <c r="AD132" s="131"/>
      <c r="AE132" s="131"/>
      <c r="AF132" s="138"/>
      <c r="AG132" s="138"/>
      <c r="AL132" s="96"/>
      <c r="AM132" s="96"/>
      <c r="AN132" s="96"/>
      <c r="AO132" s="96"/>
      <c r="AP132" s="96"/>
      <c r="AQ132" s="96"/>
    </row>
    <row r="133" spans="1:43" s="102" customFormat="1" ht="22.5" customHeight="1">
      <c r="A133" s="96"/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36"/>
      <c r="W133" s="137"/>
      <c r="X133" s="137"/>
      <c r="Y133" s="137"/>
      <c r="Z133" s="137"/>
      <c r="AA133" s="131"/>
      <c r="AB133" s="131"/>
      <c r="AC133" s="131"/>
      <c r="AD133" s="131"/>
      <c r="AE133" s="131"/>
      <c r="AF133" s="138"/>
      <c r="AG133" s="138"/>
      <c r="AL133" s="96"/>
      <c r="AM133" s="96"/>
      <c r="AN133" s="96"/>
      <c r="AO133" s="96"/>
      <c r="AP133" s="96"/>
      <c r="AQ133" s="96"/>
    </row>
    <row r="134" spans="1:43" s="102" customFormat="1" ht="22.5" customHeight="1">
      <c r="A134" s="96"/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36"/>
      <c r="W134" s="137"/>
      <c r="X134" s="137"/>
      <c r="Y134" s="137"/>
      <c r="Z134" s="137"/>
      <c r="AA134" s="131"/>
      <c r="AB134" s="131"/>
      <c r="AC134" s="131"/>
      <c r="AD134" s="131"/>
      <c r="AE134" s="131"/>
      <c r="AF134" s="138"/>
      <c r="AG134" s="138"/>
      <c r="AL134" s="96"/>
      <c r="AM134" s="96"/>
      <c r="AN134" s="96"/>
      <c r="AO134" s="96"/>
      <c r="AP134" s="96"/>
      <c r="AQ134" s="96"/>
    </row>
    <row r="135" spans="1:43" s="102" customFormat="1" ht="22.5" customHeight="1">
      <c r="A135" s="96"/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36"/>
      <c r="W135" s="137"/>
      <c r="X135" s="137"/>
      <c r="Y135" s="137"/>
      <c r="Z135" s="137"/>
      <c r="AA135" s="131"/>
      <c r="AB135" s="131"/>
      <c r="AC135" s="131"/>
      <c r="AD135" s="131"/>
      <c r="AE135" s="131"/>
      <c r="AF135" s="138"/>
      <c r="AG135" s="138"/>
      <c r="AL135" s="96"/>
      <c r="AM135" s="96"/>
      <c r="AN135" s="96"/>
      <c r="AO135" s="96"/>
      <c r="AP135" s="96"/>
      <c r="AQ135" s="96"/>
    </row>
    <row r="136" spans="1:43" s="102" customFormat="1" ht="22.5" customHeight="1">
      <c r="A136" s="96"/>
      <c r="B136" s="162"/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36"/>
      <c r="W136" s="137"/>
      <c r="X136" s="137"/>
      <c r="Y136" s="137"/>
      <c r="Z136" s="137"/>
      <c r="AA136" s="131"/>
      <c r="AB136" s="131"/>
      <c r="AC136" s="131"/>
      <c r="AD136" s="131"/>
      <c r="AE136" s="131"/>
      <c r="AF136" s="138"/>
      <c r="AG136" s="138"/>
      <c r="AL136" s="96"/>
      <c r="AM136" s="96"/>
      <c r="AN136" s="96"/>
      <c r="AO136" s="96"/>
      <c r="AP136" s="96"/>
      <c r="AQ136" s="96"/>
    </row>
    <row r="137" spans="1:43" s="102" customFormat="1" ht="22.5" customHeight="1">
      <c r="A137" s="96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36"/>
      <c r="W137" s="137"/>
      <c r="X137" s="137"/>
      <c r="Y137" s="137"/>
      <c r="Z137" s="137"/>
      <c r="AA137" s="131"/>
      <c r="AB137" s="131"/>
      <c r="AC137" s="131"/>
      <c r="AD137" s="131"/>
      <c r="AE137" s="131"/>
      <c r="AF137" s="138"/>
      <c r="AG137" s="138"/>
      <c r="AL137" s="96"/>
      <c r="AM137" s="96"/>
      <c r="AN137" s="96"/>
      <c r="AO137" s="96"/>
      <c r="AP137" s="96"/>
      <c r="AQ137" s="96"/>
    </row>
    <row r="138" spans="1:43" s="102" customFormat="1" ht="22.5" customHeight="1">
      <c r="A138" s="96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36"/>
      <c r="W138" s="137"/>
      <c r="X138" s="137"/>
      <c r="Y138" s="137"/>
      <c r="Z138" s="137"/>
      <c r="AA138" s="131"/>
      <c r="AB138" s="131"/>
      <c r="AC138" s="131"/>
      <c r="AD138" s="131"/>
      <c r="AE138" s="131"/>
      <c r="AF138" s="138"/>
      <c r="AG138" s="138"/>
      <c r="AL138" s="96"/>
      <c r="AM138" s="96"/>
      <c r="AN138" s="96"/>
      <c r="AO138" s="96"/>
      <c r="AP138" s="96"/>
      <c r="AQ138" s="96"/>
    </row>
    <row r="139" spans="1:43" s="102" customFormat="1" ht="22.5" customHeight="1">
      <c r="A139" s="96"/>
      <c r="B139" s="162"/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36"/>
      <c r="W139" s="137"/>
      <c r="X139" s="137"/>
      <c r="Y139" s="137"/>
      <c r="Z139" s="137"/>
      <c r="AA139" s="131"/>
      <c r="AB139" s="131"/>
      <c r="AC139" s="131"/>
      <c r="AD139" s="131"/>
      <c r="AE139" s="131"/>
      <c r="AF139" s="138"/>
      <c r="AG139" s="138"/>
      <c r="AL139" s="96"/>
      <c r="AM139" s="96"/>
      <c r="AN139" s="96"/>
      <c r="AO139" s="96"/>
      <c r="AP139" s="96"/>
      <c r="AQ139" s="96"/>
    </row>
    <row r="140" spans="1:43" s="102" customFormat="1" ht="22.5" customHeight="1">
      <c r="A140" s="96"/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36"/>
      <c r="W140" s="137"/>
      <c r="X140" s="137"/>
      <c r="Y140" s="137"/>
      <c r="Z140" s="137"/>
      <c r="AA140" s="131"/>
      <c r="AB140" s="131"/>
      <c r="AC140" s="131"/>
      <c r="AD140" s="131"/>
      <c r="AE140" s="131"/>
      <c r="AF140" s="138"/>
      <c r="AG140" s="138"/>
      <c r="AL140" s="96"/>
      <c r="AM140" s="96"/>
      <c r="AN140" s="96"/>
      <c r="AO140" s="96"/>
      <c r="AP140" s="96"/>
      <c r="AQ140" s="96"/>
    </row>
    <row r="141" spans="1:43" s="102" customFormat="1" ht="22.5" customHeight="1">
      <c r="A141" s="96"/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36"/>
      <c r="W141" s="137"/>
      <c r="X141" s="137"/>
      <c r="Y141" s="137"/>
      <c r="Z141" s="137"/>
      <c r="AA141" s="131"/>
      <c r="AB141" s="131"/>
      <c r="AC141" s="131"/>
      <c r="AD141" s="131"/>
      <c r="AE141" s="131"/>
      <c r="AF141" s="138"/>
      <c r="AG141" s="138"/>
      <c r="AL141" s="96"/>
      <c r="AM141" s="96"/>
      <c r="AN141" s="96"/>
      <c r="AO141" s="96"/>
      <c r="AP141" s="96"/>
      <c r="AQ141" s="96"/>
    </row>
    <row r="142" spans="1:43" s="102" customFormat="1" ht="22.5" customHeight="1">
      <c r="A142" s="96"/>
      <c r="B142" s="162"/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36"/>
      <c r="W142" s="137"/>
      <c r="X142" s="137"/>
      <c r="Y142" s="137"/>
      <c r="Z142" s="137"/>
      <c r="AA142" s="131"/>
      <c r="AB142" s="131"/>
      <c r="AC142" s="131"/>
      <c r="AD142" s="131"/>
      <c r="AE142" s="131"/>
      <c r="AF142" s="138"/>
      <c r="AG142" s="138"/>
      <c r="AL142" s="96"/>
      <c r="AM142" s="96"/>
      <c r="AN142" s="96"/>
      <c r="AO142" s="96"/>
      <c r="AP142" s="96"/>
      <c r="AQ142" s="96"/>
    </row>
    <row r="143" spans="1:43" s="102" customFormat="1" ht="22.5" customHeight="1">
      <c r="A143" s="96"/>
      <c r="B143" s="162"/>
      <c r="C143" s="162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36"/>
      <c r="W143" s="137"/>
      <c r="X143" s="137"/>
      <c r="Y143" s="137"/>
      <c r="Z143" s="137"/>
      <c r="AA143" s="131"/>
      <c r="AB143" s="131"/>
      <c r="AC143" s="131"/>
      <c r="AD143" s="131"/>
      <c r="AE143" s="131"/>
      <c r="AF143" s="138"/>
      <c r="AG143" s="138"/>
      <c r="AL143" s="96"/>
      <c r="AM143" s="96"/>
      <c r="AN143" s="96"/>
      <c r="AO143" s="96"/>
      <c r="AP143" s="96"/>
      <c r="AQ143" s="96"/>
    </row>
    <row r="144" spans="1:43" s="102" customFormat="1" ht="22.5" customHeight="1">
      <c r="A144" s="96"/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36"/>
      <c r="W144" s="137"/>
      <c r="X144" s="137"/>
      <c r="Y144" s="137"/>
      <c r="Z144" s="137"/>
      <c r="AA144" s="131"/>
      <c r="AB144" s="131"/>
      <c r="AC144" s="131"/>
      <c r="AD144" s="131"/>
      <c r="AE144" s="131"/>
      <c r="AF144" s="138"/>
      <c r="AG144" s="138"/>
      <c r="AL144" s="96"/>
      <c r="AM144" s="96"/>
      <c r="AN144" s="96"/>
      <c r="AO144" s="96"/>
      <c r="AP144" s="96"/>
      <c r="AQ144" s="96"/>
    </row>
    <row r="145" spans="1:43" s="102" customFormat="1" ht="22.5" customHeight="1">
      <c r="A145" s="96"/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36"/>
      <c r="W145" s="137"/>
      <c r="X145" s="137"/>
      <c r="Y145" s="137"/>
      <c r="Z145" s="137"/>
      <c r="AA145" s="131"/>
      <c r="AB145" s="131"/>
      <c r="AC145" s="131"/>
      <c r="AD145" s="131"/>
      <c r="AE145" s="131"/>
      <c r="AF145" s="138"/>
      <c r="AG145" s="138"/>
      <c r="AL145" s="96"/>
      <c r="AM145" s="96"/>
      <c r="AN145" s="96"/>
      <c r="AO145" s="96"/>
      <c r="AP145" s="96"/>
      <c r="AQ145" s="96"/>
    </row>
    <row r="146" spans="1:43" s="102" customFormat="1" ht="22.5" customHeight="1">
      <c r="A146" s="96"/>
      <c r="B146" s="162"/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36"/>
      <c r="W146" s="137"/>
      <c r="X146" s="137"/>
      <c r="Y146" s="137"/>
      <c r="Z146" s="137"/>
      <c r="AA146" s="131"/>
      <c r="AB146" s="131"/>
      <c r="AC146" s="131"/>
      <c r="AD146" s="131"/>
      <c r="AE146" s="131"/>
      <c r="AF146" s="138"/>
      <c r="AG146" s="138"/>
      <c r="AL146" s="96"/>
      <c r="AM146" s="96"/>
      <c r="AN146" s="96"/>
      <c r="AO146" s="96"/>
      <c r="AP146" s="96"/>
      <c r="AQ146" s="96"/>
    </row>
    <row r="147" spans="1:43" s="102" customFormat="1" ht="22.5" customHeight="1">
      <c r="A147" s="96"/>
      <c r="B147" s="162"/>
      <c r="C147" s="162"/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36"/>
      <c r="W147" s="137"/>
      <c r="X147" s="137"/>
      <c r="Y147" s="137"/>
      <c r="Z147" s="137"/>
      <c r="AA147" s="131"/>
      <c r="AB147" s="131"/>
      <c r="AC147" s="131"/>
      <c r="AD147" s="131"/>
      <c r="AE147" s="131"/>
      <c r="AF147" s="138"/>
      <c r="AG147" s="138"/>
      <c r="AL147" s="96"/>
      <c r="AM147" s="96"/>
      <c r="AN147" s="96"/>
      <c r="AO147" s="96"/>
      <c r="AP147" s="96"/>
      <c r="AQ147" s="96"/>
    </row>
    <row r="148" spans="1:43" s="102" customFormat="1" ht="22.5" customHeight="1">
      <c r="A148" s="96"/>
      <c r="B148" s="162"/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36"/>
      <c r="W148" s="137"/>
      <c r="X148" s="137"/>
      <c r="Y148" s="137"/>
      <c r="Z148" s="137"/>
      <c r="AA148" s="131"/>
      <c r="AB148" s="131"/>
      <c r="AC148" s="131"/>
      <c r="AD148" s="131"/>
      <c r="AE148" s="131"/>
      <c r="AF148" s="138"/>
      <c r="AG148" s="138"/>
      <c r="AL148" s="96"/>
      <c r="AM148" s="96"/>
      <c r="AN148" s="96"/>
      <c r="AO148" s="96"/>
      <c r="AP148" s="96"/>
      <c r="AQ148" s="96"/>
    </row>
    <row r="149" spans="1:43" s="102" customFormat="1" ht="22.5" customHeight="1">
      <c r="A149" s="96"/>
      <c r="B149" s="162"/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36"/>
      <c r="W149" s="137"/>
      <c r="X149" s="137"/>
      <c r="Y149" s="137"/>
      <c r="Z149" s="137"/>
      <c r="AA149" s="131"/>
      <c r="AB149" s="131"/>
      <c r="AC149" s="131"/>
      <c r="AD149" s="131"/>
      <c r="AE149" s="131"/>
      <c r="AF149" s="138"/>
      <c r="AG149" s="138"/>
      <c r="AL149" s="96"/>
      <c r="AM149" s="96"/>
      <c r="AN149" s="96"/>
      <c r="AO149" s="96"/>
      <c r="AP149" s="96"/>
      <c r="AQ149" s="96"/>
    </row>
    <row r="150" spans="1:43" s="102" customFormat="1" ht="22.5" customHeight="1">
      <c r="A150" s="96"/>
      <c r="B150" s="162"/>
      <c r="C150" s="162"/>
      <c r="D150" s="162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36"/>
      <c r="W150" s="137"/>
      <c r="X150" s="137"/>
      <c r="Y150" s="137"/>
      <c r="Z150" s="137"/>
      <c r="AA150" s="131"/>
      <c r="AB150" s="131"/>
      <c r="AC150" s="131"/>
      <c r="AD150" s="131"/>
      <c r="AE150" s="131"/>
      <c r="AF150" s="138"/>
      <c r="AG150" s="138"/>
      <c r="AL150" s="96"/>
      <c r="AM150" s="96"/>
      <c r="AN150" s="96"/>
      <c r="AO150" s="96"/>
      <c r="AP150" s="96"/>
      <c r="AQ150" s="96"/>
    </row>
    <row r="151" spans="1:43" s="102" customFormat="1" ht="22.5" customHeight="1">
      <c r="A151" s="96"/>
      <c r="B151" s="162"/>
      <c r="C151" s="162"/>
      <c r="D151" s="162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36"/>
      <c r="W151" s="137"/>
      <c r="X151" s="137"/>
      <c r="Y151" s="137"/>
      <c r="Z151" s="137"/>
      <c r="AA151" s="131"/>
      <c r="AB151" s="131"/>
      <c r="AC151" s="131"/>
      <c r="AD151" s="131"/>
      <c r="AE151" s="131"/>
      <c r="AF151" s="138"/>
      <c r="AG151" s="138"/>
      <c r="AL151" s="96"/>
      <c r="AM151" s="96"/>
      <c r="AN151" s="96"/>
      <c r="AO151" s="96"/>
      <c r="AP151" s="96"/>
      <c r="AQ151" s="96"/>
    </row>
    <row r="152" spans="1:43" s="102" customFormat="1" ht="22.5" customHeight="1">
      <c r="A152" s="96"/>
      <c r="B152" s="162"/>
      <c r="C152" s="162"/>
      <c r="D152" s="162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36"/>
      <c r="W152" s="137"/>
      <c r="X152" s="137"/>
      <c r="Y152" s="137"/>
      <c r="Z152" s="137"/>
      <c r="AA152" s="131"/>
      <c r="AB152" s="131"/>
      <c r="AC152" s="131"/>
      <c r="AD152" s="131"/>
      <c r="AE152" s="131"/>
      <c r="AF152" s="138"/>
      <c r="AG152" s="138"/>
      <c r="AL152" s="96"/>
      <c r="AM152" s="96"/>
      <c r="AN152" s="96"/>
      <c r="AO152" s="96"/>
      <c r="AP152" s="96"/>
      <c r="AQ152" s="96"/>
    </row>
    <row r="153" spans="1:43" s="102" customFormat="1" ht="22.5" customHeight="1">
      <c r="A153" s="96"/>
      <c r="B153" s="162"/>
      <c r="C153" s="162"/>
      <c r="D153" s="162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36"/>
      <c r="W153" s="137"/>
      <c r="X153" s="137"/>
      <c r="Y153" s="137"/>
      <c r="Z153" s="137"/>
      <c r="AA153" s="131"/>
      <c r="AB153" s="131"/>
      <c r="AC153" s="131"/>
      <c r="AD153" s="131"/>
      <c r="AE153" s="131"/>
      <c r="AF153" s="138"/>
      <c r="AG153" s="138"/>
      <c r="AL153" s="96"/>
      <c r="AM153" s="96"/>
      <c r="AN153" s="96"/>
      <c r="AO153" s="96"/>
      <c r="AP153" s="96"/>
      <c r="AQ153" s="96"/>
    </row>
    <row r="154" spans="1:43" s="102" customFormat="1" ht="22.5" customHeight="1">
      <c r="A154" s="96"/>
      <c r="B154" s="162"/>
      <c r="C154" s="162"/>
      <c r="D154" s="162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36"/>
      <c r="W154" s="137"/>
      <c r="X154" s="137"/>
      <c r="Y154" s="137"/>
      <c r="Z154" s="137"/>
      <c r="AA154" s="131"/>
      <c r="AB154" s="131"/>
      <c r="AC154" s="131"/>
      <c r="AD154" s="131"/>
      <c r="AE154" s="131"/>
      <c r="AF154" s="138"/>
      <c r="AG154" s="138"/>
      <c r="AL154" s="96"/>
      <c r="AM154" s="96"/>
      <c r="AN154" s="96"/>
      <c r="AO154" s="96"/>
      <c r="AP154" s="96"/>
      <c r="AQ154" s="96"/>
    </row>
    <row r="155" spans="1:43" s="102" customFormat="1" ht="22.5" customHeight="1">
      <c r="A155" s="96"/>
      <c r="B155" s="162"/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36"/>
      <c r="W155" s="137"/>
      <c r="X155" s="137"/>
      <c r="Y155" s="137"/>
      <c r="Z155" s="137"/>
      <c r="AA155" s="131"/>
      <c r="AB155" s="131"/>
      <c r="AC155" s="131"/>
      <c r="AD155" s="131"/>
      <c r="AE155" s="131"/>
      <c r="AF155" s="138"/>
      <c r="AG155" s="138"/>
      <c r="AL155" s="96"/>
      <c r="AM155" s="96"/>
      <c r="AN155" s="96"/>
      <c r="AO155" s="96"/>
      <c r="AP155" s="96"/>
      <c r="AQ155" s="96"/>
    </row>
    <row r="156" spans="1:43" s="102" customFormat="1" ht="22.5" customHeight="1">
      <c r="A156" s="96"/>
      <c r="B156" s="162"/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36"/>
      <c r="W156" s="137"/>
      <c r="X156" s="137"/>
      <c r="Y156" s="137"/>
      <c r="Z156" s="137"/>
      <c r="AA156" s="131"/>
      <c r="AB156" s="131"/>
      <c r="AC156" s="131"/>
      <c r="AD156" s="131"/>
      <c r="AE156" s="131"/>
      <c r="AF156" s="138"/>
      <c r="AG156" s="138"/>
      <c r="AL156" s="96"/>
      <c r="AM156" s="96"/>
      <c r="AN156" s="96"/>
      <c r="AO156" s="96"/>
      <c r="AP156" s="96"/>
      <c r="AQ156" s="96"/>
    </row>
    <row r="157" spans="1:43" s="102" customFormat="1" ht="22.5" customHeight="1">
      <c r="A157" s="96"/>
      <c r="B157" s="162"/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36"/>
      <c r="W157" s="137"/>
      <c r="X157" s="137"/>
      <c r="Y157" s="137"/>
      <c r="Z157" s="137"/>
      <c r="AA157" s="131"/>
      <c r="AB157" s="131"/>
      <c r="AC157" s="131"/>
      <c r="AD157" s="131"/>
      <c r="AE157" s="131"/>
      <c r="AF157" s="138"/>
      <c r="AG157" s="138"/>
      <c r="AL157" s="96"/>
      <c r="AM157" s="96"/>
      <c r="AN157" s="96"/>
      <c r="AO157" s="96"/>
      <c r="AP157" s="96"/>
      <c r="AQ157" s="96"/>
    </row>
    <row r="158" spans="1:43" s="102" customFormat="1" ht="22.5" customHeight="1">
      <c r="A158" s="96"/>
      <c r="B158" s="162"/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36"/>
      <c r="W158" s="137"/>
      <c r="X158" s="137"/>
      <c r="Y158" s="137"/>
      <c r="Z158" s="137"/>
      <c r="AA158" s="131"/>
      <c r="AB158" s="131"/>
      <c r="AC158" s="131"/>
      <c r="AD158" s="131"/>
      <c r="AE158" s="131"/>
      <c r="AF158" s="138"/>
      <c r="AG158" s="138"/>
      <c r="AL158" s="96"/>
      <c r="AM158" s="96"/>
      <c r="AN158" s="96"/>
      <c r="AO158" s="96"/>
      <c r="AP158" s="96"/>
      <c r="AQ158" s="96"/>
    </row>
    <row r="159" spans="1:43" s="102" customFormat="1" ht="22.5" customHeight="1">
      <c r="A159" s="96"/>
      <c r="B159" s="162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36"/>
      <c r="W159" s="137"/>
      <c r="X159" s="137"/>
      <c r="Y159" s="137"/>
      <c r="Z159" s="137"/>
      <c r="AA159" s="131"/>
      <c r="AB159" s="131"/>
      <c r="AC159" s="131"/>
      <c r="AD159" s="131"/>
      <c r="AE159" s="131"/>
      <c r="AF159" s="138"/>
      <c r="AG159" s="138"/>
      <c r="AL159" s="96"/>
      <c r="AM159" s="96"/>
      <c r="AN159" s="96"/>
      <c r="AO159" s="96"/>
      <c r="AP159" s="96"/>
      <c r="AQ159" s="96"/>
    </row>
    <row r="160" spans="1:43" s="102" customFormat="1" ht="22.5" customHeight="1">
      <c r="A160" s="96"/>
      <c r="B160" s="162"/>
      <c r="C160" s="162"/>
      <c r="D160" s="162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36"/>
      <c r="W160" s="137"/>
      <c r="X160" s="137"/>
      <c r="Y160" s="137"/>
      <c r="Z160" s="137"/>
      <c r="AA160" s="131"/>
      <c r="AB160" s="131"/>
      <c r="AC160" s="131"/>
      <c r="AD160" s="131"/>
      <c r="AE160" s="131"/>
      <c r="AF160" s="138"/>
      <c r="AG160" s="138"/>
      <c r="AL160" s="96"/>
      <c r="AM160" s="96"/>
      <c r="AN160" s="96"/>
      <c r="AO160" s="96"/>
      <c r="AP160" s="96"/>
      <c r="AQ160" s="96"/>
    </row>
    <row r="161" spans="1:43" s="102" customFormat="1" ht="22.5" customHeight="1">
      <c r="A161" s="96"/>
      <c r="B161" s="162"/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36"/>
      <c r="W161" s="137"/>
      <c r="X161" s="137"/>
      <c r="Y161" s="137"/>
      <c r="Z161" s="137"/>
      <c r="AA161" s="131"/>
      <c r="AB161" s="131"/>
      <c r="AC161" s="131"/>
      <c r="AD161" s="131"/>
      <c r="AE161" s="131"/>
      <c r="AF161" s="138"/>
      <c r="AG161" s="138"/>
      <c r="AL161" s="96"/>
      <c r="AM161" s="96"/>
      <c r="AN161" s="96"/>
      <c r="AO161" s="96"/>
      <c r="AP161" s="96"/>
      <c r="AQ161" s="96"/>
    </row>
    <row r="162" spans="1:43" s="102" customFormat="1" ht="22.5" customHeight="1">
      <c r="A162" s="96"/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36"/>
      <c r="W162" s="137"/>
      <c r="X162" s="137"/>
      <c r="Y162" s="137"/>
      <c r="Z162" s="137"/>
      <c r="AA162" s="131"/>
      <c r="AB162" s="131"/>
      <c r="AC162" s="131"/>
      <c r="AD162" s="131"/>
      <c r="AE162" s="131"/>
      <c r="AF162" s="138"/>
      <c r="AG162" s="138"/>
      <c r="AL162" s="96"/>
      <c r="AM162" s="96"/>
      <c r="AN162" s="96"/>
      <c r="AO162" s="96"/>
      <c r="AP162" s="96"/>
      <c r="AQ162" s="96"/>
    </row>
    <row r="163" spans="1:43" s="102" customFormat="1" ht="22.5" customHeight="1">
      <c r="A163" s="96"/>
      <c r="B163" s="162"/>
      <c r="C163" s="162"/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36"/>
      <c r="W163" s="137"/>
      <c r="X163" s="137"/>
      <c r="Y163" s="137"/>
      <c r="Z163" s="137"/>
      <c r="AA163" s="131"/>
      <c r="AB163" s="131"/>
      <c r="AC163" s="131"/>
      <c r="AD163" s="131"/>
      <c r="AE163" s="131"/>
      <c r="AF163" s="138"/>
      <c r="AG163" s="138"/>
      <c r="AL163" s="96"/>
      <c r="AM163" s="96"/>
      <c r="AN163" s="96"/>
      <c r="AO163" s="96"/>
      <c r="AP163" s="96"/>
      <c r="AQ163" s="96"/>
    </row>
    <row r="164" spans="1:43" s="102" customFormat="1" ht="22.5" customHeight="1">
      <c r="A164" s="96"/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36"/>
      <c r="W164" s="137"/>
      <c r="X164" s="137"/>
      <c r="Y164" s="137"/>
      <c r="Z164" s="137"/>
      <c r="AA164" s="131"/>
      <c r="AB164" s="131"/>
      <c r="AC164" s="131"/>
      <c r="AD164" s="131"/>
      <c r="AE164" s="131"/>
      <c r="AF164" s="138"/>
      <c r="AG164" s="138"/>
      <c r="AL164" s="96"/>
      <c r="AM164" s="96"/>
      <c r="AN164" s="96"/>
      <c r="AO164" s="96"/>
      <c r="AP164" s="96"/>
      <c r="AQ164" s="96"/>
    </row>
    <row r="165" spans="1:43" s="102" customFormat="1" ht="22.5" customHeight="1">
      <c r="A165" s="96"/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36"/>
      <c r="W165" s="137"/>
      <c r="X165" s="137"/>
      <c r="Y165" s="137"/>
      <c r="Z165" s="137"/>
      <c r="AA165" s="131"/>
      <c r="AB165" s="131"/>
      <c r="AC165" s="131"/>
      <c r="AD165" s="131"/>
      <c r="AE165" s="131"/>
      <c r="AF165" s="138"/>
      <c r="AG165" s="138"/>
      <c r="AL165" s="96"/>
      <c r="AM165" s="96"/>
      <c r="AN165" s="96"/>
      <c r="AO165" s="96"/>
      <c r="AP165" s="96"/>
      <c r="AQ165" s="96"/>
    </row>
    <row r="166" spans="1:43" s="102" customFormat="1" ht="22.5" customHeight="1">
      <c r="A166" s="96"/>
      <c r="B166" s="162"/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36"/>
      <c r="W166" s="137"/>
      <c r="X166" s="137"/>
      <c r="Y166" s="137"/>
      <c r="Z166" s="137"/>
      <c r="AA166" s="131"/>
      <c r="AB166" s="131"/>
      <c r="AC166" s="131"/>
      <c r="AD166" s="131"/>
      <c r="AE166" s="131"/>
      <c r="AF166" s="138"/>
      <c r="AG166" s="138"/>
      <c r="AL166" s="96"/>
      <c r="AM166" s="96"/>
      <c r="AN166" s="96"/>
      <c r="AO166" s="96"/>
      <c r="AP166" s="96"/>
      <c r="AQ166" s="96"/>
    </row>
    <row r="167" spans="1:43" s="102" customFormat="1" ht="22.5" customHeight="1">
      <c r="A167" s="96"/>
      <c r="B167" s="162"/>
      <c r="C167" s="162"/>
      <c r="D167" s="162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36"/>
      <c r="W167" s="137"/>
      <c r="X167" s="137"/>
      <c r="Y167" s="137"/>
      <c r="Z167" s="137"/>
      <c r="AA167" s="131"/>
      <c r="AB167" s="131"/>
      <c r="AC167" s="131"/>
      <c r="AD167" s="131"/>
      <c r="AE167" s="131"/>
      <c r="AF167" s="138"/>
      <c r="AG167" s="138"/>
      <c r="AL167" s="96"/>
      <c r="AM167" s="96"/>
      <c r="AN167" s="96"/>
      <c r="AO167" s="96"/>
      <c r="AP167" s="96"/>
      <c r="AQ167" s="96"/>
    </row>
    <row r="168" spans="1:43" s="102" customFormat="1" ht="22.5" customHeight="1">
      <c r="A168" s="96"/>
      <c r="B168" s="162"/>
      <c r="C168" s="162"/>
      <c r="D168" s="162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36"/>
      <c r="W168" s="137"/>
      <c r="X168" s="137"/>
      <c r="Y168" s="137"/>
      <c r="Z168" s="137"/>
      <c r="AA168" s="131"/>
      <c r="AB168" s="131"/>
      <c r="AC168" s="131"/>
      <c r="AD168" s="131"/>
      <c r="AE168" s="131"/>
      <c r="AF168" s="138"/>
      <c r="AG168" s="138"/>
      <c r="AL168" s="96"/>
      <c r="AM168" s="96"/>
      <c r="AN168" s="96"/>
      <c r="AO168" s="96"/>
      <c r="AP168" s="96"/>
      <c r="AQ168" s="96"/>
    </row>
    <row r="169" spans="1:43" s="102" customFormat="1" ht="22.5" customHeight="1">
      <c r="A169" s="96"/>
      <c r="B169" s="162"/>
      <c r="C169" s="162"/>
      <c r="D169" s="162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36"/>
      <c r="W169" s="137"/>
      <c r="X169" s="137"/>
      <c r="Y169" s="137"/>
      <c r="Z169" s="137"/>
      <c r="AA169" s="131"/>
      <c r="AB169" s="131"/>
      <c r="AC169" s="131"/>
      <c r="AD169" s="131"/>
      <c r="AE169" s="131"/>
      <c r="AF169" s="138"/>
      <c r="AG169" s="138"/>
      <c r="AL169" s="96"/>
      <c r="AM169" s="96"/>
      <c r="AN169" s="96"/>
      <c r="AO169" s="96"/>
      <c r="AP169" s="96"/>
      <c r="AQ169" s="96"/>
    </row>
    <row r="170" spans="1:43" s="102" customFormat="1" ht="22.5" customHeight="1">
      <c r="A170" s="96"/>
      <c r="B170" s="162"/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36"/>
      <c r="W170" s="137"/>
      <c r="X170" s="137"/>
      <c r="Y170" s="137"/>
      <c r="Z170" s="137"/>
      <c r="AA170" s="131"/>
      <c r="AB170" s="131"/>
      <c r="AC170" s="131"/>
      <c r="AD170" s="131"/>
      <c r="AE170" s="131"/>
      <c r="AF170" s="138"/>
      <c r="AG170" s="138"/>
      <c r="AL170" s="96"/>
      <c r="AM170" s="96"/>
      <c r="AN170" s="96"/>
      <c r="AO170" s="96"/>
      <c r="AP170" s="96"/>
      <c r="AQ170" s="96"/>
    </row>
    <row r="171" spans="1:43" s="102" customFormat="1" ht="22.5" customHeight="1">
      <c r="A171" s="96"/>
      <c r="B171" s="162"/>
      <c r="C171" s="162"/>
      <c r="D171" s="162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36"/>
      <c r="W171" s="137"/>
      <c r="X171" s="137"/>
      <c r="Y171" s="137"/>
      <c r="Z171" s="137"/>
      <c r="AA171" s="131"/>
      <c r="AB171" s="131"/>
      <c r="AC171" s="131"/>
      <c r="AD171" s="131"/>
      <c r="AE171" s="131"/>
      <c r="AF171" s="138"/>
      <c r="AG171" s="138"/>
      <c r="AL171" s="96"/>
      <c r="AM171" s="96"/>
      <c r="AN171" s="96"/>
      <c r="AO171" s="96"/>
      <c r="AP171" s="96"/>
      <c r="AQ171" s="96"/>
    </row>
    <row r="172" spans="1:43" s="102" customFormat="1" ht="22.5" customHeight="1">
      <c r="A172" s="96"/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36"/>
      <c r="W172" s="137"/>
      <c r="X172" s="137"/>
      <c r="Y172" s="137"/>
      <c r="Z172" s="137"/>
      <c r="AA172" s="131"/>
      <c r="AB172" s="131"/>
      <c r="AC172" s="131"/>
      <c r="AD172" s="131"/>
      <c r="AE172" s="131"/>
      <c r="AF172" s="138"/>
      <c r="AG172" s="138"/>
      <c r="AL172" s="96"/>
      <c r="AM172" s="96"/>
      <c r="AN172" s="96"/>
      <c r="AO172" s="96"/>
      <c r="AP172" s="96"/>
      <c r="AQ172" s="96"/>
    </row>
    <row r="173" spans="1:43" s="102" customFormat="1" ht="22.5" customHeight="1">
      <c r="A173" s="96"/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36"/>
      <c r="W173" s="137"/>
      <c r="X173" s="137"/>
      <c r="Y173" s="137"/>
      <c r="Z173" s="137"/>
      <c r="AA173" s="131"/>
      <c r="AB173" s="131"/>
      <c r="AC173" s="131"/>
      <c r="AD173" s="131"/>
      <c r="AE173" s="131"/>
      <c r="AF173" s="138"/>
      <c r="AG173" s="138"/>
      <c r="AL173" s="96"/>
      <c r="AM173" s="96"/>
      <c r="AN173" s="96"/>
      <c r="AO173" s="96"/>
      <c r="AP173" s="96"/>
      <c r="AQ173" s="96"/>
    </row>
    <row r="174" spans="1:43" s="102" customFormat="1" ht="22.5" customHeight="1">
      <c r="A174" s="96"/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36"/>
      <c r="W174" s="137"/>
      <c r="X174" s="137"/>
      <c r="Y174" s="137"/>
      <c r="Z174" s="137"/>
      <c r="AA174" s="131"/>
      <c r="AB174" s="131"/>
      <c r="AC174" s="131"/>
      <c r="AD174" s="131"/>
      <c r="AE174" s="131"/>
      <c r="AF174" s="138"/>
      <c r="AG174" s="138"/>
      <c r="AL174" s="96"/>
      <c r="AM174" s="96"/>
      <c r="AN174" s="96"/>
      <c r="AO174" s="96"/>
      <c r="AP174" s="96"/>
      <c r="AQ174" s="96"/>
    </row>
    <row r="175" spans="1:43" s="102" customFormat="1" ht="22.5" customHeight="1">
      <c r="A175" s="96"/>
      <c r="B175" s="162"/>
      <c r="C175" s="162"/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36"/>
      <c r="W175" s="137"/>
      <c r="X175" s="137"/>
      <c r="Y175" s="137"/>
      <c r="Z175" s="137"/>
      <c r="AA175" s="131"/>
      <c r="AB175" s="131"/>
      <c r="AC175" s="131"/>
      <c r="AD175" s="131"/>
      <c r="AE175" s="131"/>
      <c r="AF175" s="138"/>
      <c r="AG175" s="138"/>
      <c r="AL175" s="96"/>
      <c r="AM175" s="96"/>
      <c r="AN175" s="96"/>
      <c r="AO175" s="96"/>
      <c r="AP175" s="96"/>
      <c r="AQ175" s="96"/>
    </row>
    <row r="176" spans="1:43" s="102" customFormat="1" ht="22.5" customHeight="1">
      <c r="A176" s="96"/>
      <c r="B176" s="162"/>
      <c r="C176" s="162"/>
      <c r="D176" s="162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36"/>
      <c r="W176" s="137"/>
      <c r="X176" s="137"/>
      <c r="Y176" s="137"/>
      <c r="Z176" s="137"/>
      <c r="AA176" s="131"/>
      <c r="AB176" s="131"/>
      <c r="AC176" s="131"/>
      <c r="AD176" s="131"/>
      <c r="AE176" s="131"/>
      <c r="AF176" s="138"/>
      <c r="AG176" s="138"/>
      <c r="AL176" s="96"/>
      <c r="AM176" s="96"/>
      <c r="AN176" s="96"/>
      <c r="AO176" s="96"/>
      <c r="AP176" s="96"/>
      <c r="AQ176" s="96"/>
    </row>
    <row r="177" spans="1:43" s="102" customFormat="1" ht="22.5" customHeight="1">
      <c r="A177" s="96"/>
      <c r="B177" s="162"/>
      <c r="C177" s="162"/>
      <c r="D177" s="162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36"/>
      <c r="W177" s="137"/>
      <c r="X177" s="137"/>
      <c r="Y177" s="137"/>
      <c r="Z177" s="137"/>
      <c r="AA177" s="131"/>
      <c r="AB177" s="131"/>
      <c r="AC177" s="131"/>
      <c r="AD177" s="131"/>
      <c r="AE177" s="131"/>
      <c r="AF177" s="138"/>
      <c r="AG177" s="138"/>
      <c r="AL177" s="96"/>
      <c r="AM177" s="96"/>
      <c r="AN177" s="96"/>
      <c r="AO177" s="96"/>
      <c r="AP177" s="96"/>
      <c r="AQ177" s="96"/>
    </row>
    <row r="178" spans="1:43" s="102" customFormat="1" ht="22.5" customHeight="1">
      <c r="A178" s="96"/>
      <c r="B178" s="162"/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36"/>
      <c r="W178" s="137"/>
      <c r="X178" s="137"/>
      <c r="Y178" s="137"/>
      <c r="Z178" s="137"/>
      <c r="AA178" s="131"/>
      <c r="AB178" s="131"/>
      <c r="AC178" s="131"/>
      <c r="AD178" s="131"/>
      <c r="AE178" s="131"/>
      <c r="AF178" s="138"/>
      <c r="AG178" s="138"/>
      <c r="AL178" s="96"/>
      <c r="AM178" s="96"/>
      <c r="AN178" s="96"/>
      <c r="AO178" s="96"/>
      <c r="AP178" s="96"/>
      <c r="AQ178" s="96"/>
    </row>
    <row r="179" spans="1:43" s="102" customFormat="1" ht="22.5" customHeight="1">
      <c r="A179" s="96"/>
      <c r="B179" s="162"/>
      <c r="C179" s="162"/>
      <c r="D179" s="162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36"/>
      <c r="W179" s="137"/>
      <c r="X179" s="137"/>
      <c r="Y179" s="137"/>
      <c r="Z179" s="137"/>
      <c r="AA179" s="131"/>
      <c r="AB179" s="131"/>
      <c r="AC179" s="131"/>
      <c r="AD179" s="131"/>
      <c r="AE179" s="131"/>
      <c r="AF179" s="138"/>
      <c r="AG179" s="138"/>
      <c r="AL179" s="96"/>
      <c r="AM179" s="96"/>
      <c r="AN179" s="96"/>
      <c r="AO179" s="96"/>
      <c r="AP179" s="96"/>
      <c r="AQ179" s="96"/>
    </row>
    <row r="180" spans="1:43" s="102" customFormat="1" ht="22.5" customHeight="1">
      <c r="A180" s="96"/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36"/>
      <c r="W180" s="137"/>
      <c r="X180" s="137"/>
      <c r="Y180" s="137"/>
      <c r="Z180" s="137"/>
      <c r="AA180" s="131"/>
      <c r="AB180" s="131"/>
      <c r="AC180" s="131"/>
      <c r="AD180" s="131"/>
      <c r="AE180" s="131"/>
      <c r="AF180" s="138"/>
      <c r="AG180" s="138"/>
      <c r="AL180" s="96"/>
      <c r="AM180" s="96"/>
      <c r="AN180" s="96"/>
      <c r="AO180" s="96"/>
      <c r="AP180" s="96"/>
      <c r="AQ180" s="96"/>
    </row>
    <row r="181" spans="1:43" s="102" customFormat="1" ht="22.5" customHeight="1">
      <c r="A181" s="96"/>
      <c r="B181" s="162"/>
      <c r="C181" s="162"/>
      <c r="D181" s="162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36"/>
      <c r="W181" s="137"/>
      <c r="X181" s="137"/>
      <c r="Y181" s="137"/>
      <c r="Z181" s="137"/>
      <c r="AA181" s="131"/>
      <c r="AB181" s="131"/>
      <c r="AC181" s="131"/>
      <c r="AD181" s="131"/>
      <c r="AE181" s="131"/>
      <c r="AF181" s="138"/>
      <c r="AG181" s="138"/>
      <c r="AL181" s="96"/>
      <c r="AM181" s="96"/>
      <c r="AN181" s="96"/>
      <c r="AO181" s="96"/>
      <c r="AP181" s="96"/>
      <c r="AQ181" s="96"/>
    </row>
    <row r="182" spans="1:43" s="102" customFormat="1" ht="22.5" customHeight="1">
      <c r="A182" s="96"/>
      <c r="B182" s="162"/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36"/>
      <c r="W182" s="137"/>
      <c r="X182" s="137"/>
      <c r="Y182" s="137"/>
      <c r="Z182" s="137"/>
      <c r="AA182" s="131"/>
      <c r="AB182" s="131"/>
      <c r="AC182" s="131"/>
      <c r="AD182" s="131"/>
      <c r="AE182" s="131"/>
      <c r="AF182" s="138"/>
      <c r="AG182" s="138"/>
      <c r="AL182" s="96"/>
      <c r="AM182" s="96"/>
      <c r="AN182" s="96"/>
      <c r="AO182" s="96"/>
      <c r="AP182" s="96"/>
      <c r="AQ182" s="96"/>
    </row>
    <row r="183" spans="1:43" s="102" customFormat="1" ht="22.5" customHeight="1">
      <c r="A183" s="96"/>
      <c r="B183" s="162"/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36"/>
      <c r="W183" s="137"/>
      <c r="X183" s="137"/>
      <c r="Y183" s="137"/>
      <c r="Z183" s="137"/>
      <c r="AA183" s="131"/>
      <c r="AB183" s="131"/>
      <c r="AC183" s="131"/>
      <c r="AD183" s="131"/>
      <c r="AE183" s="131"/>
      <c r="AF183" s="138"/>
      <c r="AG183" s="138"/>
      <c r="AL183" s="96"/>
      <c r="AM183" s="96"/>
      <c r="AN183" s="96"/>
      <c r="AO183" s="96"/>
      <c r="AP183" s="96"/>
      <c r="AQ183" s="96"/>
    </row>
    <row r="184" spans="1:43" s="102" customFormat="1" ht="22.5" customHeight="1">
      <c r="A184" s="96"/>
      <c r="B184" s="162"/>
      <c r="C184" s="162"/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36"/>
      <c r="W184" s="137"/>
      <c r="X184" s="137"/>
      <c r="Y184" s="137"/>
      <c r="Z184" s="137"/>
      <c r="AA184" s="131"/>
      <c r="AB184" s="131"/>
      <c r="AC184" s="131"/>
      <c r="AD184" s="131"/>
      <c r="AE184" s="131"/>
      <c r="AF184" s="138"/>
      <c r="AG184" s="138"/>
      <c r="AL184" s="96"/>
      <c r="AM184" s="96"/>
      <c r="AN184" s="96"/>
      <c r="AO184" s="96"/>
      <c r="AP184" s="96"/>
      <c r="AQ184" s="96"/>
    </row>
    <row r="185" spans="1:43" s="102" customFormat="1" ht="22.5" customHeight="1">
      <c r="A185" s="96"/>
      <c r="B185" s="162"/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36"/>
      <c r="W185" s="137"/>
      <c r="X185" s="137"/>
      <c r="Y185" s="137"/>
      <c r="Z185" s="137"/>
      <c r="AA185" s="131"/>
      <c r="AB185" s="131"/>
      <c r="AC185" s="131"/>
      <c r="AD185" s="131"/>
      <c r="AE185" s="131"/>
      <c r="AF185" s="138"/>
      <c r="AG185" s="138"/>
      <c r="AL185" s="96"/>
      <c r="AM185" s="96"/>
      <c r="AN185" s="96"/>
      <c r="AO185" s="96"/>
      <c r="AP185" s="96"/>
      <c r="AQ185" s="96"/>
    </row>
    <row r="186" spans="1:43" s="102" customFormat="1" ht="22.5" customHeight="1">
      <c r="A186" s="96"/>
      <c r="B186" s="162"/>
      <c r="C186" s="162"/>
      <c r="D186" s="162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36"/>
      <c r="W186" s="137"/>
      <c r="X186" s="137"/>
      <c r="Y186" s="137"/>
      <c r="Z186" s="137"/>
      <c r="AA186" s="131"/>
      <c r="AB186" s="131"/>
      <c r="AC186" s="131"/>
      <c r="AD186" s="131"/>
      <c r="AE186" s="131"/>
      <c r="AF186" s="138"/>
      <c r="AG186" s="138"/>
      <c r="AL186" s="96"/>
      <c r="AM186" s="96"/>
      <c r="AN186" s="96"/>
      <c r="AO186" s="96"/>
      <c r="AP186" s="96"/>
      <c r="AQ186" s="96"/>
    </row>
    <row r="187" spans="1:43" s="102" customFormat="1" ht="22.5" customHeight="1">
      <c r="A187" s="96"/>
      <c r="B187" s="162"/>
      <c r="C187" s="162"/>
      <c r="D187" s="162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36"/>
      <c r="W187" s="137"/>
      <c r="X187" s="137"/>
      <c r="Y187" s="137"/>
      <c r="Z187" s="137"/>
      <c r="AA187" s="131"/>
      <c r="AB187" s="131"/>
      <c r="AC187" s="131"/>
      <c r="AD187" s="131"/>
      <c r="AE187" s="131"/>
      <c r="AF187" s="138"/>
      <c r="AG187" s="138"/>
      <c r="AL187" s="96"/>
      <c r="AM187" s="96"/>
      <c r="AN187" s="96"/>
      <c r="AO187" s="96"/>
      <c r="AP187" s="96"/>
      <c r="AQ187" s="96"/>
    </row>
    <row r="188" spans="1:43" s="102" customFormat="1" ht="22.5" customHeight="1">
      <c r="A188" s="96"/>
      <c r="B188" s="162"/>
      <c r="C188" s="162"/>
      <c r="D188" s="162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36"/>
      <c r="W188" s="137"/>
      <c r="X188" s="137"/>
      <c r="Y188" s="137"/>
      <c r="Z188" s="137"/>
      <c r="AA188" s="131"/>
      <c r="AB188" s="131"/>
      <c r="AC188" s="131"/>
      <c r="AD188" s="131"/>
      <c r="AE188" s="131"/>
      <c r="AF188" s="138"/>
      <c r="AG188" s="138"/>
      <c r="AL188" s="96"/>
      <c r="AM188" s="96"/>
      <c r="AN188" s="96"/>
      <c r="AO188" s="96"/>
      <c r="AP188" s="96"/>
      <c r="AQ188" s="96"/>
    </row>
    <row r="189" spans="1:43" s="102" customFormat="1" ht="22.5" customHeight="1">
      <c r="A189" s="96"/>
      <c r="B189" s="162"/>
      <c r="C189" s="162"/>
      <c r="D189" s="162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36"/>
      <c r="W189" s="137"/>
      <c r="X189" s="137"/>
      <c r="Y189" s="137"/>
      <c r="Z189" s="137"/>
      <c r="AA189" s="131"/>
      <c r="AB189" s="131"/>
      <c r="AC189" s="131"/>
      <c r="AD189" s="131"/>
      <c r="AE189" s="131"/>
      <c r="AF189" s="138"/>
      <c r="AG189" s="138"/>
      <c r="AL189" s="96"/>
      <c r="AM189" s="96"/>
      <c r="AN189" s="96"/>
      <c r="AO189" s="96"/>
      <c r="AP189" s="96"/>
      <c r="AQ189" s="96"/>
    </row>
    <row r="190" spans="1:43" s="102" customFormat="1" ht="22.5" customHeight="1">
      <c r="A190" s="96"/>
      <c r="B190" s="162"/>
      <c r="C190" s="162"/>
      <c r="D190" s="162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36"/>
      <c r="W190" s="137"/>
      <c r="X190" s="137"/>
      <c r="Y190" s="137"/>
      <c r="Z190" s="137"/>
      <c r="AA190" s="131"/>
      <c r="AB190" s="131"/>
      <c r="AC190" s="131"/>
      <c r="AD190" s="131"/>
      <c r="AE190" s="131"/>
      <c r="AF190" s="138"/>
      <c r="AG190" s="138"/>
      <c r="AL190" s="96"/>
      <c r="AM190" s="96"/>
      <c r="AN190" s="96"/>
      <c r="AO190" s="96"/>
      <c r="AP190" s="96"/>
      <c r="AQ190" s="96"/>
    </row>
    <row r="191" spans="1:43" s="102" customFormat="1" ht="22.5" customHeight="1">
      <c r="A191" s="96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36"/>
      <c r="W191" s="137"/>
      <c r="X191" s="137"/>
      <c r="Y191" s="137"/>
      <c r="Z191" s="137"/>
      <c r="AA191" s="131"/>
      <c r="AB191" s="131"/>
      <c r="AC191" s="131"/>
      <c r="AD191" s="131"/>
      <c r="AE191" s="131"/>
      <c r="AF191" s="138"/>
      <c r="AG191" s="138"/>
      <c r="AL191" s="96"/>
      <c r="AM191" s="96"/>
      <c r="AN191" s="96"/>
      <c r="AO191" s="96"/>
      <c r="AP191" s="96"/>
      <c r="AQ191" s="96"/>
    </row>
    <row r="192" spans="1:43" s="102" customFormat="1" ht="22.5" customHeight="1">
      <c r="A192" s="96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36"/>
      <c r="W192" s="137"/>
      <c r="X192" s="137"/>
      <c r="Y192" s="137"/>
      <c r="Z192" s="137"/>
      <c r="AA192" s="131"/>
      <c r="AB192" s="131"/>
      <c r="AC192" s="131"/>
      <c r="AD192" s="131"/>
      <c r="AE192" s="131"/>
      <c r="AF192" s="138"/>
      <c r="AG192" s="138"/>
      <c r="AL192" s="96"/>
      <c r="AM192" s="96"/>
      <c r="AN192" s="96"/>
      <c r="AO192" s="96"/>
      <c r="AP192" s="96"/>
      <c r="AQ192" s="96"/>
    </row>
    <row r="193" spans="1:43" s="102" customFormat="1" ht="22.5" customHeight="1">
      <c r="A193" s="96"/>
      <c r="B193" s="162"/>
      <c r="C193" s="162"/>
      <c r="D193" s="162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36"/>
      <c r="W193" s="137"/>
      <c r="X193" s="137"/>
      <c r="Y193" s="137"/>
      <c r="Z193" s="137"/>
      <c r="AA193" s="131"/>
      <c r="AB193" s="131"/>
      <c r="AC193" s="131"/>
      <c r="AD193" s="131"/>
      <c r="AE193" s="131"/>
      <c r="AF193" s="138"/>
      <c r="AG193" s="138"/>
      <c r="AL193" s="96"/>
      <c r="AM193" s="96"/>
      <c r="AN193" s="96"/>
      <c r="AO193" s="96"/>
      <c r="AP193" s="96"/>
      <c r="AQ193" s="96"/>
    </row>
    <row r="194" spans="1:43" s="102" customFormat="1" ht="17.25" customHeight="1">
      <c r="A194" s="96"/>
      <c r="B194" s="162"/>
      <c r="C194" s="162"/>
      <c r="D194" s="162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36"/>
      <c r="W194" s="137"/>
      <c r="X194" s="137"/>
      <c r="Y194" s="137"/>
      <c r="Z194" s="137"/>
      <c r="AA194" s="131"/>
      <c r="AB194" s="131"/>
      <c r="AC194" s="131"/>
      <c r="AD194" s="131"/>
      <c r="AE194" s="131"/>
      <c r="AF194" s="138"/>
      <c r="AG194" s="138"/>
      <c r="AL194" s="96"/>
      <c r="AM194" s="96"/>
      <c r="AN194" s="96"/>
      <c r="AO194" s="96"/>
      <c r="AP194" s="96"/>
      <c r="AQ194" s="96"/>
    </row>
    <row r="195" spans="1:43" s="102" customFormat="1" ht="17.25" customHeight="1">
      <c r="A195" s="96"/>
      <c r="B195" s="162"/>
      <c r="C195" s="162"/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36"/>
      <c r="W195" s="137"/>
      <c r="X195" s="137"/>
      <c r="Y195" s="137"/>
      <c r="Z195" s="137"/>
      <c r="AA195" s="131"/>
      <c r="AB195" s="131"/>
      <c r="AC195" s="131"/>
      <c r="AD195" s="131"/>
      <c r="AE195" s="131"/>
      <c r="AF195" s="138"/>
      <c r="AG195" s="138"/>
      <c r="AL195" s="96"/>
      <c r="AM195" s="96"/>
      <c r="AN195" s="96"/>
      <c r="AO195" s="96"/>
      <c r="AP195" s="96"/>
      <c r="AQ195" s="96"/>
    </row>
    <row r="196" spans="1:43" s="102" customFormat="1" ht="17.25" customHeight="1">
      <c r="A196" s="96"/>
      <c r="B196" s="162"/>
      <c r="C196" s="162"/>
      <c r="D196" s="162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36"/>
      <c r="W196" s="137"/>
      <c r="X196" s="137"/>
      <c r="Y196" s="137"/>
      <c r="Z196" s="137"/>
      <c r="AA196" s="131"/>
      <c r="AB196" s="131"/>
      <c r="AC196" s="131"/>
      <c r="AD196" s="131"/>
      <c r="AE196" s="131"/>
      <c r="AF196" s="138"/>
      <c r="AG196" s="138"/>
      <c r="AL196" s="96"/>
      <c r="AM196" s="96"/>
      <c r="AN196" s="96"/>
      <c r="AO196" s="96"/>
      <c r="AP196" s="96"/>
      <c r="AQ196" s="96"/>
    </row>
    <row r="197" spans="1:43" s="102" customFormat="1" ht="17.25" customHeight="1">
      <c r="A197" s="96"/>
      <c r="B197" s="162"/>
      <c r="C197" s="162"/>
      <c r="D197" s="162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36"/>
      <c r="W197" s="137"/>
      <c r="X197" s="137"/>
      <c r="Y197" s="137"/>
      <c r="Z197" s="137"/>
      <c r="AA197" s="131"/>
      <c r="AB197" s="131"/>
      <c r="AC197" s="131"/>
      <c r="AD197" s="131"/>
      <c r="AE197" s="131"/>
      <c r="AF197" s="138"/>
      <c r="AG197" s="138"/>
      <c r="AL197" s="96"/>
      <c r="AM197" s="96"/>
      <c r="AN197" s="96"/>
      <c r="AO197" s="96"/>
      <c r="AP197" s="96"/>
      <c r="AQ197" s="96"/>
    </row>
    <row r="198" spans="1:43" s="102" customFormat="1" ht="17.25" customHeight="1">
      <c r="A198" s="96"/>
      <c r="B198" s="162"/>
      <c r="C198" s="162"/>
      <c r="D198" s="162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  <c r="V198" s="136"/>
      <c r="W198" s="137"/>
      <c r="X198" s="137"/>
      <c r="Y198" s="137"/>
      <c r="Z198" s="137"/>
      <c r="AA198" s="131"/>
      <c r="AB198" s="131"/>
      <c r="AC198" s="131"/>
      <c r="AD198" s="131"/>
      <c r="AE198" s="131"/>
      <c r="AF198" s="138"/>
      <c r="AG198" s="138"/>
      <c r="AL198" s="96"/>
      <c r="AM198" s="96"/>
      <c r="AN198" s="96"/>
      <c r="AO198" s="96"/>
      <c r="AP198" s="96"/>
      <c r="AQ198" s="96"/>
    </row>
    <row r="199" spans="1:43" s="102" customFormat="1" ht="17.25" customHeight="1">
      <c r="A199" s="96"/>
      <c r="B199" s="162"/>
      <c r="C199" s="162"/>
      <c r="D199" s="162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  <c r="V199" s="136"/>
      <c r="W199" s="137"/>
      <c r="X199" s="137"/>
      <c r="Y199" s="137"/>
      <c r="Z199" s="137"/>
      <c r="AA199" s="131"/>
      <c r="AB199" s="131"/>
      <c r="AC199" s="131"/>
      <c r="AD199" s="131"/>
      <c r="AE199" s="131"/>
      <c r="AF199" s="138"/>
      <c r="AG199" s="138"/>
      <c r="AL199" s="96"/>
      <c r="AM199" s="96"/>
      <c r="AN199" s="96"/>
      <c r="AO199" s="96"/>
      <c r="AP199" s="96"/>
      <c r="AQ199" s="96"/>
    </row>
    <row r="200" spans="1:43" s="102" customFormat="1" ht="17.25" customHeight="1">
      <c r="A200" s="96"/>
      <c r="B200" s="162"/>
      <c r="C200" s="162"/>
      <c r="D200" s="162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62"/>
      <c r="U200" s="162"/>
      <c r="V200" s="136"/>
      <c r="W200" s="137"/>
      <c r="X200" s="137"/>
      <c r="Y200" s="137"/>
      <c r="Z200" s="137"/>
      <c r="AA200" s="131"/>
      <c r="AB200" s="131"/>
      <c r="AC200" s="131"/>
      <c r="AD200" s="131"/>
      <c r="AE200" s="131"/>
      <c r="AF200" s="138"/>
      <c r="AG200" s="138"/>
      <c r="AL200" s="96"/>
      <c r="AM200" s="96"/>
      <c r="AN200" s="96"/>
      <c r="AO200" s="96"/>
      <c r="AP200" s="96"/>
      <c r="AQ200" s="96"/>
    </row>
    <row r="201" spans="1:43" s="102" customFormat="1" ht="17.25" customHeight="1">
      <c r="A201" s="96"/>
      <c r="B201" s="162"/>
      <c r="C201" s="162"/>
      <c r="D201" s="162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62"/>
      <c r="U201" s="162"/>
      <c r="V201" s="136"/>
      <c r="W201" s="137"/>
      <c r="X201" s="137"/>
      <c r="Y201" s="137"/>
      <c r="Z201" s="137"/>
      <c r="AA201" s="131"/>
      <c r="AB201" s="131"/>
      <c r="AC201" s="131"/>
      <c r="AD201" s="131"/>
      <c r="AE201" s="131"/>
      <c r="AF201" s="138"/>
      <c r="AG201" s="138"/>
      <c r="AL201" s="96"/>
      <c r="AM201" s="96"/>
      <c r="AN201" s="96"/>
      <c r="AO201" s="96"/>
      <c r="AP201" s="96"/>
      <c r="AQ201" s="96"/>
    </row>
    <row r="202" spans="1:43" s="102" customFormat="1" ht="17.25" customHeight="1">
      <c r="A202" s="96"/>
      <c r="B202" s="162"/>
      <c r="C202" s="162"/>
      <c r="D202" s="162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62"/>
      <c r="U202" s="162"/>
      <c r="V202" s="136"/>
      <c r="W202" s="137"/>
      <c r="X202" s="137"/>
      <c r="Y202" s="137"/>
      <c r="Z202" s="137"/>
      <c r="AA202" s="131"/>
      <c r="AB202" s="131"/>
      <c r="AC202" s="131"/>
      <c r="AD202" s="131"/>
      <c r="AE202" s="131"/>
      <c r="AF202" s="138"/>
      <c r="AG202" s="138"/>
      <c r="AL202" s="96"/>
      <c r="AM202" s="96"/>
      <c r="AN202" s="96"/>
      <c r="AO202" s="96"/>
      <c r="AP202" s="96"/>
      <c r="AQ202" s="96"/>
    </row>
    <row r="203" spans="1:43" s="102" customFormat="1" ht="17.25" customHeight="1">
      <c r="A203" s="96"/>
      <c r="B203" s="162"/>
      <c r="C203" s="162"/>
      <c r="D203" s="162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  <c r="V203" s="136"/>
      <c r="W203" s="137"/>
      <c r="X203" s="137"/>
      <c r="Y203" s="137"/>
      <c r="Z203" s="137"/>
      <c r="AA203" s="131"/>
      <c r="AB203" s="131"/>
      <c r="AC203" s="131"/>
      <c r="AD203" s="131"/>
      <c r="AE203" s="131"/>
      <c r="AF203" s="138"/>
      <c r="AG203" s="138"/>
      <c r="AL203" s="96"/>
      <c r="AM203" s="96"/>
      <c r="AN203" s="96"/>
      <c r="AO203" s="96"/>
      <c r="AP203" s="96"/>
      <c r="AQ203" s="96"/>
    </row>
    <row r="204" spans="1:43" s="102" customFormat="1" ht="17.25" customHeight="1">
      <c r="A204" s="96"/>
      <c r="B204" s="162"/>
      <c r="C204" s="162"/>
      <c r="D204" s="162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62"/>
      <c r="U204" s="162"/>
      <c r="V204" s="136"/>
      <c r="W204" s="137"/>
      <c r="X204" s="137"/>
      <c r="Y204" s="137"/>
      <c r="Z204" s="137"/>
      <c r="AA204" s="131"/>
      <c r="AB204" s="131"/>
      <c r="AC204" s="131"/>
      <c r="AD204" s="131"/>
      <c r="AE204" s="131"/>
      <c r="AF204" s="138"/>
      <c r="AG204" s="138"/>
      <c r="AL204" s="96"/>
      <c r="AM204" s="96"/>
      <c r="AN204" s="96"/>
      <c r="AO204" s="96"/>
      <c r="AP204" s="96"/>
      <c r="AQ204" s="96"/>
    </row>
    <row r="205" spans="1:43" s="102" customFormat="1" ht="17.25" customHeight="1">
      <c r="A205" s="96"/>
      <c r="B205" s="162"/>
      <c r="C205" s="162"/>
      <c r="D205" s="162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62"/>
      <c r="U205" s="162"/>
      <c r="V205" s="136"/>
      <c r="W205" s="137"/>
      <c r="X205" s="137"/>
      <c r="Y205" s="137"/>
      <c r="Z205" s="137"/>
      <c r="AA205" s="131"/>
      <c r="AB205" s="131"/>
      <c r="AC205" s="131"/>
      <c r="AD205" s="131"/>
      <c r="AE205" s="131"/>
      <c r="AF205" s="138"/>
      <c r="AG205" s="138"/>
      <c r="AL205" s="96"/>
      <c r="AM205" s="96"/>
      <c r="AN205" s="96"/>
      <c r="AO205" s="96"/>
      <c r="AP205" s="96"/>
      <c r="AQ205" s="96"/>
    </row>
    <row r="206" spans="1:43" s="102" customFormat="1" ht="17.25" customHeight="1">
      <c r="A206" s="96"/>
      <c r="B206" s="162"/>
      <c r="C206" s="162"/>
      <c r="D206" s="162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62"/>
      <c r="U206" s="162"/>
      <c r="V206" s="136"/>
      <c r="W206" s="137"/>
      <c r="X206" s="137"/>
      <c r="Y206" s="137"/>
      <c r="Z206" s="137"/>
      <c r="AA206" s="131"/>
      <c r="AB206" s="131"/>
      <c r="AC206" s="131"/>
      <c r="AD206" s="131"/>
      <c r="AE206" s="131"/>
      <c r="AF206" s="138"/>
      <c r="AG206" s="138"/>
      <c r="AL206" s="96"/>
      <c r="AM206" s="96"/>
      <c r="AN206" s="96"/>
      <c r="AO206" s="96"/>
      <c r="AP206" s="96"/>
      <c r="AQ206" s="96"/>
    </row>
    <row r="207" spans="1:43" s="102" customFormat="1" ht="17.25" customHeight="1">
      <c r="A207" s="96"/>
      <c r="B207" s="162"/>
      <c r="C207" s="162"/>
      <c r="D207" s="162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62"/>
      <c r="U207" s="162"/>
      <c r="V207" s="136"/>
      <c r="W207" s="137"/>
      <c r="X207" s="137"/>
      <c r="Y207" s="137"/>
      <c r="Z207" s="137"/>
      <c r="AA207" s="131"/>
      <c r="AB207" s="131"/>
      <c r="AC207" s="131"/>
      <c r="AD207" s="131"/>
      <c r="AE207" s="131"/>
      <c r="AF207" s="138"/>
      <c r="AG207" s="138"/>
      <c r="AL207" s="96"/>
      <c r="AM207" s="96"/>
      <c r="AN207" s="96"/>
      <c r="AO207" s="96"/>
      <c r="AP207" s="96"/>
      <c r="AQ207" s="96"/>
    </row>
    <row r="208" spans="1:43" s="102" customFormat="1" ht="17.25" customHeight="1">
      <c r="A208" s="96"/>
      <c r="B208" s="162"/>
      <c r="C208" s="162"/>
      <c r="D208" s="162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62"/>
      <c r="U208" s="162"/>
      <c r="V208" s="136"/>
      <c r="W208" s="137"/>
      <c r="X208" s="137"/>
      <c r="Y208" s="137"/>
      <c r="Z208" s="137"/>
      <c r="AA208" s="131"/>
      <c r="AB208" s="131"/>
      <c r="AC208" s="131"/>
      <c r="AD208" s="131"/>
      <c r="AE208" s="131"/>
      <c r="AF208" s="138"/>
      <c r="AG208" s="138"/>
      <c r="AL208" s="96"/>
      <c r="AM208" s="96"/>
      <c r="AN208" s="96"/>
      <c r="AO208" s="96"/>
      <c r="AP208" s="96"/>
      <c r="AQ208" s="96"/>
    </row>
    <row r="209" spans="1:43" s="102" customFormat="1" ht="17.25" customHeight="1">
      <c r="A209" s="96"/>
      <c r="B209" s="162"/>
      <c r="C209" s="162"/>
      <c r="D209" s="162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62"/>
      <c r="U209" s="162"/>
      <c r="V209" s="136"/>
      <c r="W209" s="137"/>
      <c r="X209" s="137"/>
      <c r="Y209" s="137"/>
      <c r="Z209" s="137"/>
      <c r="AA209" s="131"/>
      <c r="AB209" s="131"/>
      <c r="AC209" s="131"/>
      <c r="AD209" s="131"/>
      <c r="AE209" s="131"/>
      <c r="AF209" s="138"/>
      <c r="AG209" s="138"/>
      <c r="AL209" s="96"/>
      <c r="AM209" s="96"/>
      <c r="AN209" s="96"/>
      <c r="AO209" s="96"/>
      <c r="AP209" s="96"/>
      <c r="AQ209" s="96"/>
    </row>
    <row r="210" spans="1:43" s="102" customFormat="1" ht="17.25" customHeight="1">
      <c r="A210" s="96"/>
      <c r="B210" s="162"/>
      <c r="C210" s="162"/>
      <c r="D210" s="162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62"/>
      <c r="U210" s="162"/>
      <c r="V210" s="136"/>
      <c r="W210" s="137"/>
      <c r="X210" s="137"/>
      <c r="Y210" s="137"/>
      <c r="Z210" s="137"/>
      <c r="AA210" s="131"/>
      <c r="AB210" s="131"/>
      <c r="AC210" s="131"/>
      <c r="AD210" s="131"/>
      <c r="AE210" s="131"/>
      <c r="AF210" s="138"/>
      <c r="AG210" s="138"/>
      <c r="AL210" s="96"/>
      <c r="AM210" s="96"/>
      <c r="AN210" s="96"/>
      <c r="AO210" s="96"/>
      <c r="AP210" s="96"/>
      <c r="AQ210" s="96"/>
    </row>
    <row r="211" spans="1:43" s="102" customFormat="1" ht="17.25" customHeight="1">
      <c r="A211" s="96"/>
      <c r="B211" s="162"/>
      <c r="C211" s="162"/>
      <c r="D211" s="162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62"/>
      <c r="U211" s="162"/>
      <c r="V211" s="136"/>
      <c r="W211" s="137"/>
      <c r="X211" s="137"/>
      <c r="Y211" s="137"/>
      <c r="Z211" s="137"/>
      <c r="AA211" s="131"/>
      <c r="AB211" s="131"/>
      <c r="AC211" s="131"/>
      <c r="AD211" s="131"/>
      <c r="AE211" s="131"/>
      <c r="AF211" s="138"/>
      <c r="AG211" s="138"/>
      <c r="AL211" s="96"/>
      <c r="AM211" s="96"/>
      <c r="AN211" s="96"/>
      <c r="AO211" s="96"/>
      <c r="AP211" s="96"/>
      <c r="AQ211" s="96"/>
    </row>
    <row r="212" spans="1:43" s="102" customFormat="1" ht="17.25" customHeight="1">
      <c r="A212" s="96"/>
      <c r="B212" s="162"/>
      <c r="C212" s="162"/>
      <c r="D212" s="162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62"/>
      <c r="U212" s="162"/>
      <c r="V212" s="136"/>
      <c r="W212" s="137"/>
      <c r="X212" s="137"/>
      <c r="Y212" s="137"/>
      <c r="Z212" s="137"/>
      <c r="AA212" s="131"/>
      <c r="AB212" s="131"/>
      <c r="AC212" s="131"/>
      <c r="AD212" s="131"/>
      <c r="AE212" s="131"/>
      <c r="AF212" s="138"/>
      <c r="AG212" s="138"/>
      <c r="AL212" s="96"/>
      <c r="AM212" s="96"/>
      <c r="AN212" s="96"/>
      <c r="AO212" s="96"/>
      <c r="AP212" s="96"/>
      <c r="AQ212" s="96"/>
    </row>
    <row r="213" spans="1:43" s="102" customFormat="1" ht="17.25" customHeight="1">
      <c r="A213" s="96"/>
      <c r="B213" s="162"/>
      <c r="C213" s="162"/>
      <c r="D213" s="162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62"/>
      <c r="U213" s="162"/>
      <c r="V213" s="136"/>
      <c r="W213" s="137"/>
      <c r="X213" s="137"/>
      <c r="Y213" s="137"/>
      <c r="Z213" s="137"/>
      <c r="AA213" s="131"/>
      <c r="AB213" s="131"/>
      <c r="AC213" s="131"/>
      <c r="AD213" s="131"/>
      <c r="AE213" s="131"/>
      <c r="AF213" s="138"/>
      <c r="AG213" s="138"/>
      <c r="AL213" s="96"/>
      <c r="AM213" s="96"/>
      <c r="AN213" s="96"/>
      <c r="AO213" s="96"/>
      <c r="AP213" s="96"/>
      <c r="AQ213" s="96"/>
    </row>
    <row r="214" spans="1:43" s="102" customFormat="1" ht="17.25" customHeight="1">
      <c r="A214" s="96"/>
      <c r="B214" s="162"/>
      <c r="C214" s="162"/>
      <c r="D214" s="162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62"/>
      <c r="U214" s="162"/>
      <c r="V214" s="136"/>
      <c r="W214" s="137"/>
      <c r="X214" s="137"/>
      <c r="Y214" s="137"/>
      <c r="Z214" s="137"/>
      <c r="AA214" s="131"/>
      <c r="AB214" s="131"/>
      <c r="AC214" s="131"/>
      <c r="AD214" s="131"/>
      <c r="AE214" s="131"/>
      <c r="AF214" s="138"/>
      <c r="AG214" s="138"/>
      <c r="AL214" s="96"/>
      <c r="AM214" s="96"/>
      <c r="AN214" s="96"/>
      <c r="AO214" s="96"/>
      <c r="AP214" s="96"/>
      <c r="AQ214" s="96"/>
    </row>
    <row r="215" spans="1:43" s="102" customFormat="1" ht="17.25" customHeight="1">
      <c r="A215" s="96"/>
      <c r="B215" s="162"/>
      <c r="C215" s="162"/>
      <c r="D215" s="162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62"/>
      <c r="U215" s="162"/>
      <c r="V215" s="136"/>
      <c r="W215" s="137"/>
      <c r="X215" s="137"/>
      <c r="Y215" s="137"/>
      <c r="Z215" s="137"/>
      <c r="AA215" s="131"/>
      <c r="AB215" s="131"/>
      <c r="AC215" s="131"/>
      <c r="AD215" s="131"/>
      <c r="AE215" s="131"/>
      <c r="AF215" s="138"/>
      <c r="AG215" s="138"/>
      <c r="AL215" s="96"/>
      <c r="AM215" s="96"/>
      <c r="AN215" s="96"/>
      <c r="AO215" s="96"/>
      <c r="AP215" s="96"/>
      <c r="AQ215" s="96"/>
    </row>
    <row r="216" spans="1:43" s="102" customFormat="1" ht="17.25" customHeight="1">
      <c r="A216" s="96"/>
      <c r="B216" s="162"/>
      <c r="C216" s="162"/>
      <c r="D216" s="162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62"/>
      <c r="U216" s="162"/>
      <c r="V216" s="136"/>
      <c r="W216" s="137"/>
      <c r="X216" s="137"/>
      <c r="Y216" s="137"/>
      <c r="Z216" s="137"/>
      <c r="AA216" s="131"/>
      <c r="AB216" s="131"/>
      <c r="AC216" s="131"/>
      <c r="AD216" s="131"/>
      <c r="AE216" s="131"/>
      <c r="AF216" s="138"/>
      <c r="AG216" s="138"/>
      <c r="AL216" s="96"/>
      <c r="AM216" s="96"/>
      <c r="AN216" s="96"/>
      <c r="AO216" s="96"/>
      <c r="AP216" s="96"/>
      <c r="AQ216" s="96"/>
    </row>
    <row r="217" spans="1:43" s="102" customFormat="1" ht="17.25" customHeight="1">
      <c r="A217" s="96"/>
      <c r="B217" s="162"/>
      <c r="C217" s="162"/>
      <c r="D217" s="162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62"/>
      <c r="U217" s="162"/>
      <c r="V217" s="136"/>
      <c r="W217" s="137"/>
      <c r="X217" s="137"/>
      <c r="Y217" s="137"/>
      <c r="Z217" s="137"/>
      <c r="AA217" s="131"/>
      <c r="AB217" s="131"/>
      <c r="AC217" s="131"/>
      <c r="AD217" s="131"/>
      <c r="AE217" s="131"/>
      <c r="AF217" s="138"/>
      <c r="AG217" s="138"/>
      <c r="AL217" s="96"/>
      <c r="AM217" s="96"/>
      <c r="AN217" s="96"/>
      <c r="AO217" s="96"/>
      <c r="AP217" s="96"/>
      <c r="AQ217" s="96"/>
    </row>
    <row r="218" spans="1:43" s="102" customFormat="1" ht="17.25" customHeight="1">
      <c r="A218" s="96"/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62"/>
      <c r="U218" s="162"/>
      <c r="V218" s="136"/>
      <c r="W218" s="137"/>
      <c r="X218" s="137"/>
      <c r="Y218" s="137"/>
      <c r="Z218" s="137"/>
      <c r="AA218" s="131"/>
      <c r="AB218" s="131"/>
      <c r="AC218" s="131"/>
      <c r="AD218" s="131"/>
      <c r="AE218" s="131"/>
      <c r="AF218" s="138"/>
      <c r="AG218" s="138"/>
      <c r="AL218" s="96"/>
      <c r="AM218" s="96"/>
      <c r="AN218" s="96"/>
      <c r="AO218" s="96"/>
      <c r="AP218" s="96"/>
      <c r="AQ218" s="96"/>
    </row>
    <row r="219" spans="1:43" s="102" customFormat="1" ht="17.25" customHeight="1">
      <c r="A219" s="96"/>
      <c r="B219" s="162"/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62"/>
      <c r="U219" s="162"/>
      <c r="V219" s="136"/>
      <c r="W219" s="137"/>
      <c r="X219" s="137"/>
      <c r="Y219" s="137"/>
      <c r="Z219" s="137"/>
      <c r="AA219" s="131"/>
      <c r="AB219" s="131"/>
      <c r="AC219" s="131"/>
      <c r="AD219" s="131"/>
      <c r="AE219" s="131"/>
      <c r="AF219" s="138"/>
      <c r="AG219" s="138"/>
      <c r="AL219" s="96"/>
      <c r="AM219" s="96"/>
      <c r="AN219" s="96"/>
      <c r="AO219" s="96"/>
      <c r="AP219" s="96"/>
      <c r="AQ219" s="96"/>
    </row>
    <row r="220" spans="1:43" s="102" customFormat="1">
      <c r="A220" s="96"/>
      <c r="B220" s="162"/>
      <c r="C220" s="162"/>
      <c r="D220" s="162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62"/>
      <c r="U220" s="162"/>
      <c r="V220" s="136"/>
      <c r="W220" s="137"/>
      <c r="X220" s="137"/>
      <c r="Y220" s="137"/>
      <c r="Z220" s="137"/>
      <c r="AA220" s="131"/>
      <c r="AB220" s="131"/>
      <c r="AC220" s="131"/>
      <c r="AD220" s="131"/>
      <c r="AE220" s="131"/>
      <c r="AF220" s="138"/>
      <c r="AG220" s="138"/>
      <c r="AL220" s="96"/>
      <c r="AM220" s="96"/>
      <c r="AN220" s="96"/>
      <c r="AO220" s="96"/>
      <c r="AP220" s="96"/>
      <c r="AQ220" s="96"/>
    </row>
    <row r="221" spans="1:43" s="102" customFormat="1">
      <c r="A221" s="96"/>
      <c r="B221" s="162"/>
      <c r="C221" s="162"/>
      <c r="D221" s="162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62"/>
      <c r="U221" s="162"/>
      <c r="V221" s="136"/>
      <c r="W221" s="137"/>
      <c r="X221" s="137"/>
      <c r="Y221" s="137"/>
      <c r="Z221" s="137"/>
      <c r="AA221" s="131"/>
      <c r="AB221" s="131"/>
      <c r="AC221" s="131"/>
      <c r="AD221" s="131"/>
      <c r="AE221" s="131"/>
      <c r="AF221" s="138"/>
      <c r="AG221" s="138"/>
      <c r="AL221" s="96"/>
      <c r="AM221" s="96"/>
      <c r="AN221" s="96"/>
      <c r="AO221" s="96"/>
      <c r="AP221" s="96"/>
      <c r="AQ221" s="96"/>
    </row>
    <row r="222" spans="1:43" s="102" customFormat="1">
      <c r="A222" s="96"/>
      <c r="B222" s="162"/>
      <c r="C222" s="162"/>
      <c r="D222" s="162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62"/>
      <c r="U222" s="162"/>
      <c r="V222" s="136"/>
      <c r="W222" s="137"/>
      <c r="X222" s="137"/>
      <c r="Y222" s="137"/>
      <c r="Z222" s="137"/>
      <c r="AA222" s="131"/>
      <c r="AB222" s="131"/>
      <c r="AC222" s="131"/>
      <c r="AD222" s="131"/>
      <c r="AE222" s="131"/>
      <c r="AF222" s="138"/>
      <c r="AG222" s="138"/>
      <c r="AL222" s="96"/>
      <c r="AM222" s="96"/>
      <c r="AN222" s="96"/>
      <c r="AO222" s="96"/>
      <c r="AP222" s="96"/>
      <c r="AQ222" s="96"/>
    </row>
    <row r="223" spans="1:43" s="102" customFormat="1">
      <c r="A223" s="96"/>
      <c r="B223" s="162"/>
      <c r="C223" s="162"/>
      <c r="D223" s="162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62"/>
      <c r="U223" s="162"/>
      <c r="V223" s="136"/>
      <c r="W223" s="137"/>
      <c r="X223" s="137"/>
      <c r="Y223" s="137"/>
      <c r="Z223" s="137"/>
      <c r="AA223" s="131"/>
      <c r="AB223" s="131"/>
      <c r="AC223" s="131"/>
      <c r="AD223" s="131"/>
      <c r="AE223" s="131"/>
      <c r="AF223" s="138"/>
      <c r="AG223" s="138"/>
      <c r="AL223" s="96"/>
      <c r="AM223" s="96"/>
      <c r="AN223" s="96"/>
      <c r="AO223" s="96"/>
      <c r="AP223" s="96"/>
      <c r="AQ223" s="96"/>
    </row>
    <row r="224" spans="1:43" s="102" customFormat="1">
      <c r="A224" s="96"/>
      <c r="B224" s="162"/>
      <c r="C224" s="162"/>
      <c r="D224" s="162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62"/>
      <c r="U224" s="162"/>
      <c r="V224" s="136"/>
      <c r="W224" s="137"/>
      <c r="X224" s="137"/>
      <c r="Y224" s="137"/>
      <c r="Z224" s="137"/>
      <c r="AA224" s="131"/>
      <c r="AB224" s="131"/>
      <c r="AC224" s="131"/>
      <c r="AD224" s="131"/>
      <c r="AE224" s="131"/>
      <c r="AF224" s="138"/>
      <c r="AG224" s="138"/>
      <c r="AL224" s="96"/>
      <c r="AM224" s="96"/>
      <c r="AN224" s="96"/>
      <c r="AO224" s="96"/>
      <c r="AP224" s="96"/>
      <c r="AQ224" s="96"/>
    </row>
    <row r="225" spans="1:43" s="102" customFormat="1">
      <c r="A225" s="96"/>
      <c r="B225" s="162"/>
      <c r="C225" s="162"/>
      <c r="D225" s="162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62"/>
      <c r="U225" s="162"/>
      <c r="V225" s="136"/>
      <c r="W225" s="137"/>
      <c r="X225" s="137"/>
      <c r="Y225" s="137"/>
      <c r="Z225" s="137"/>
      <c r="AA225" s="131"/>
      <c r="AB225" s="131"/>
      <c r="AC225" s="131"/>
      <c r="AD225" s="131"/>
      <c r="AE225" s="131"/>
      <c r="AF225" s="138"/>
      <c r="AG225" s="138"/>
      <c r="AL225" s="96"/>
      <c r="AM225" s="96"/>
      <c r="AN225" s="96"/>
      <c r="AO225" s="96"/>
      <c r="AP225" s="96"/>
      <c r="AQ225" s="96"/>
    </row>
    <row r="226" spans="1:43" s="102" customFormat="1">
      <c r="A226" s="96"/>
      <c r="B226" s="162"/>
      <c r="C226" s="162"/>
      <c r="D226" s="162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62"/>
      <c r="U226" s="162"/>
      <c r="V226" s="136"/>
      <c r="W226" s="137"/>
      <c r="X226" s="137"/>
      <c r="Y226" s="137"/>
      <c r="Z226" s="137"/>
      <c r="AA226" s="131"/>
      <c r="AB226" s="131"/>
      <c r="AC226" s="131"/>
      <c r="AD226" s="131"/>
      <c r="AE226" s="131"/>
      <c r="AF226" s="138"/>
      <c r="AG226" s="138"/>
      <c r="AL226" s="96"/>
      <c r="AM226" s="96"/>
      <c r="AN226" s="96"/>
      <c r="AO226" s="96"/>
      <c r="AP226" s="96"/>
      <c r="AQ226" s="96"/>
    </row>
    <row r="227" spans="1:43" s="102" customFormat="1">
      <c r="A227" s="96"/>
      <c r="B227" s="162"/>
      <c r="C227" s="162"/>
      <c r="D227" s="162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62"/>
      <c r="U227" s="162"/>
      <c r="V227" s="136"/>
      <c r="W227" s="137"/>
      <c r="X227" s="137"/>
      <c r="Y227" s="137"/>
      <c r="Z227" s="137"/>
      <c r="AA227" s="131"/>
      <c r="AB227" s="131"/>
      <c r="AC227" s="131"/>
      <c r="AD227" s="131"/>
      <c r="AE227" s="131"/>
      <c r="AF227" s="138"/>
      <c r="AG227" s="138"/>
      <c r="AL227" s="96"/>
      <c r="AM227" s="96"/>
      <c r="AN227" s="96"/>
      <c r="AO227" s="96"/>
      <c r="AP227" s="96"/>
      <c r="AQ227" s="96"/>
    </row>
    <row r="228" spans="1:43" s="102" customFormat="1">
      <c r="A228" s="96"/>
      <c r="B228" s="162"/>
      <c r="C228" s="162"/>
      <c r="D228" s="162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62"/>
      <c r="U228" s="162"/>
      <c r="V228" s="136"/>
      <c r="W228" s="137"/>
      <c r="X228" s="137"/>
      <c r="Y228" s="137"/>
      <c r="Z228" s="137"/>
      <c r="AA228" s="131"/>
      <c r="AB228" s="131"/>
      <c r="AC228" s="131"/>
      <c r="AD228" s="131"/>
      <c r="AE228" s="131"/>
      <c r="AF228" s="138"/>
      <c r="AG228" s="138"/>
      <c r="AL228" s="96"/>
      <c r="AM228" s="96"/>
      <c r="AN228" s="96"/>
      <c r="AO228" s="96"/>
      <c r="AP228" s="96"/>
      <c r="AQ228" s="96"/>
    </row>
    <row r="229" spans="1:43" s="102" customFormat="1">
      <c r="A229" s="96"/>
      <c r="B229" s="162"/>
      <c r="C229" s="162"/>
      <c r="D229" s="162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62"/>
      <c r="U229" s="162"/>
      <c r="V229" s="136"/>
      <c r="W229" s="137"/>
      <c r="X229" s="137"/>
      <c r="Y229" s="137"/>
      <c r="Z229" s="137"/>
      <c r="AA229" s="131"/>
      <c r="AB229" s="131"/>
      <c r="AC229" s="131"/>
      <c r="AD229" s="131"/>
      <c r="AE229" s="131"/>
      <c r="AF229" s="138"/>
      <c r="AG229" s="138"/>
      <c r="AL229" s="96"/>
      <c r="AM229" s="96"/>
      <c r="AN229" s="96"/>
      <c r="AO229" s="96"/>
      <c r="AP229" s="96"/>
      <c r="AQ229" s="96"/>
    </row>
    <row r="230" spans="1:43" s="102" customFormat="1">
      <c r="A230" s="96"/>
      <c r="B230" s="162"/>
      <c r="C230" s="162"/>
      <c r="D230" s="162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62"/>
      <c r="U230" s="162"/>
      <c r="V230" s="136"/>
      <c r="W230" s="137"/>
      <c r="X230" s="137"/>
      <c r="Y230" s="137"/>
      <c r="Z230" s="137"/>
      <c r="AA230" s="131"/>
      <c r="AB230" s="131"/>
      <c r="AC230" s="131"/>
      <c r="AD230" s="131"/>
      <c r="AE230" s="131"/>
      <c r="AF230" s="138"/>
      <c r="AG230" s="138"/>
      <c r="AL230" s="96"/>
      <c r="AM230" s="96"/>
      <c r="AN230" s="96"/>
      <c r="AO230" s="96"/>
      <c r="AP230" s="96"/>
      <c r="AQ230" s="96"/>
    </row>
    <row r="231" spans="1:43" s="102" customFormat="1">
      <c r="A231" s="96"/>
      <c r="B231" s="162"/>
      <c r="C231" s="162"/>
      <c r="D231" s="162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62"/>
      <c r="U231" s="162"/>
      <c r="V231" s="136"/>
      <c r="W231" s="137"/>
      <c r="X231" s="137"/>
      <c r="Y231" s="137"/>
      <c r="Z231" s="137"/>
      <c r="AA231" s="131"/>
      <c r="AB231" s="131"/>
      <c r="AC231" s="131"/>
      <c r="AD231" s="131"/>
      <c r="AE231" s="131"/>
      <c r="AF231" s="138"/>
      <c r="AG231" s="138"/>
      <c r="AL231" s="96"/>
      <c r="AM231" s="96"/>
      <c r="AN231" s="96"/>
      <c r="AO231" s="96"/>
      <c r="AP231" s="96"/>
      <c r="AQ231" s="96"/>
    </row>
    <row r="232" spans="1:43" s="102" customFormat="1">
      <c r="A232" s="96"/>
      <c r="B232" s="162"/>
      <c r="C232" s="162"/>
      <c r="D232" s="162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62"/>
      <c r="U232" s="162"/>
      <c r="V232" s="136"/>
      <c r="W232" s="137"/>
      <c r="X232" s="137"/>
      <c r="Y232" s="137"/>
      <c r="Z232" s="137"/>
      <c r="AA232" s="131"/>
      <c r="AB232" s="131"/>
      <c r="AC232" s="131"/>
      <c r="AD232" s="131"/>
      <c r="AE232" s="131"/>
      <c r="AF232" s="138"/>
      <c r="AG232" s="138"/>
      <c r="AL232" s="96"/>
      <c r="AM232" s="96"/>
      <c r="AN232" s="96"/>
      <c r="AO232" s="96"/>
      <c r="AP232" s="96"/>
      <c r="AQ232" s="96"/>
    </row>
    <row r="233" spans="1:43" s="102" customFormat="1">
      <c r="A233" s="96"/>
      <c r="B233" s="162"/>
      <c r="C233" s="162"/>
      <c r="D233" s="162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62"/>
      <c r="U233" s="162"/>
      <c r="V233" s="136"/>
      <c r="W233" s="137"/>
      <c r="X233" s="137"/>
      <c r="Y233" s="137"/>
      <c r="Z233" s="137"/>
      <c r="AA233" s="131"/>
      <c r="AB233" s="131"/>
      <c r="AC233" s="131"/>
      <c r="AD233" s="131"/>
      <c r="AE233" s="131"/>
      <c r="AF233" s="138"/>
      <c r="AG233" s="138"/>
      <c r="AL233" s="96"/>
      <c r="AM233" s="96"/>
      <c r="AN233" s="96"/>
      <c r="AO233" s="96"/>
      <c r="AP233" s="96"/>
      <c r="AQ233" s="96"/>
    </row>
    <row r="234" spans="1:43" s="102" customFormat="1">
      <c r="A234" s="96"/>
      <c r="B234" s="162"/>
      <c r="C234" s="162"/>
      <c r="D234" s="162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62"/>
      <c r="U234" s="162"/>
      <c r="V234" s="136"/>
      <c r="W234" s="137"/>
      <c r="X234" s="137"/>
      <c r="Y234" s="137"/>
      <c r="Z234" s="137"/>
      <c r="AA234" s="131"/>
      <c r="AB234" s="131"/>
      <c r="AC234" s="131"/>
      <c r="AD234" s="131"/>
      <c r="AE234" s="131"/>
      <c r="AF234" s="138"/>
      <c r="AG234" s="138"/>
      <c r="AL234" s="96"/>
      <c r="AM234" s="96"/>
      <c r="AN234" s="96"/>
      <c r="AO234" s="96"/>
      <c r="AP234" s="96"/>
      <c r="AQ234" s="96"/>
    </row>
    <row r="235" spans="1:43" s="102" customFormat="1">
      <c r="A235" s="96"/>
      <c r="B235" s="162"/>
      <c r="C235" s="162"/>
      <c r="D235" s="162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62"/>
      <c r="U235" s="162"/>
      <c r="V235" s="136"/>
      <c r="W235" s="137"/>
      <c r="X235" s="137"/>
      <c r="Y235" s="137"/>
      <c r="Z235" s="137"/>
      <c r="AA235" s="131"/>
      <c r="AB235" s="131"/>
      <c r="AC235" s="131"/>
      <c r="AD235" s="131"/>
      <c r="AE235" s="131"/>
      <c r="AF235" s="138"/>
      <c r="AG235" s="138"/>
      <c r="AL235" s="96"/>
      <c r="AM235" s="96"/>
      <c r="AN235" s="96"/>
      <c r="AO235" s="96"/>
      <c r="AP235" s="96"/>
      <c r="AQ235" s="96"/>
    </row>
    <row r="236" spans="1:43" s="102" customFormat="1">
      <c r="A236" s="96"/>
      <c r="B236" s="162"/>
      <c r="C236" s="162"/>
      <c r="D236" s="162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62"/>
      <c r="U236" s="162"/>
      <c r="V236" s="136"/>
      <c r="W236" s="137"/>
      <c r="X236" s="137"/>
      <c r="Y236" s="137"/>
      <c r="Z236" s="137"/>
      <c r="AA236" s="131"/>
      <c r="AB236" s="131"/>
      <c r="AC236" s="131"/>
      <c r="AD236" s="131"/>
      <c r="AE236" s="131"/>
      <c r="AF236" s="138"/>
      <c r="AG236" s="138"/>
      <c r="AL236" s="96"/>
      <c r="AM236" s="96"/>
      <c r="AN236" s="96"/>
      <c r="AO236" s="96"/>
      <c r="AP236" s="96"/>
      <c r="AQ236" s="96"/>
    </row>
    <row r="237" spans="1:43" s="102" customFormat="1">
      <c r="A237" s="96"/>
      <c r="B237" s="162"/>
      <c r="C237" s="162"/>
      <c r="D237" s="162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62"/>
      <c r="U237" s="162"/>
      <c r="V237" s="136"/>
      <c r="W237" s="137"/>
      <c r="X237" s="137"/>
      <c r="Y237" s="137"/>
      <c r="Z237" s="137"/>
      <c r="AA237" s="131"/>
      <c r="AB237" s="131"/>
      <c r="AC237" s="131"/>
      <c r="AD237" s="131"/>
      <c r="AE237" s="131"/>
      <c r="AF237" s="138"/>
      <c r="AG237" s="138"/>
      <c r="AL237" s="96"/>
      <c r="AM237" s="96"/>
      <c r="AN237" s="96"/>
      <c r="AO237" s="96"/>
      <c r="AP237" s="96"/>
      <c r="AQ237" s="96"/>
    </row>
    <row r="238" spans="1:43" s="102" customFormat="1">
      <c r="A238" s="96"/>
      <c r="B238" s="162"/>
      <c r="C238" s="162"/>
      <c r="D238" s="162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62"/>
      <c r="U238" s="162"/>
      <c r="V238" s="136"/>
      <c r="W238" s="137"/>
      <c r="X238" s="137"/>
      <c r="Y238" s="137"/>
      <c r="Z238" s="137"/>
      <c r="AA238" s="131"/>
      <c r="AB238" s="131"/>
      <c r="AC238" s="131"/>
      <c r="AD238" s="131"/>
      <c r="AE238" s="131"/>
      <c r="AF238" s="138"/>
      <c r="AG238" s="138"/>
      <c r="AL238" s="96"/>
      <c r="AM238" s="96"/>
      <c r="AN238" s="96"/>
      <c r="AO238" s="96"/>
      <c r="AP238" s="96"/>
      <c r="AQ238" s="96"/>
    </row>
    <row r="239" spans="1:43" s="102" customFormat="1">
      <c r="A239" s="96"/>
      <c r="B239" s="162"/>
      <c r="C239" s="162"/>
      <c r="D239" s="162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62"/>
      <c r="U239" s="162"/>
      <c r="V239" s="136"/>
      <c r="W239" s="137"/>
      <c r="X239" s="137"/>
      <c r="Y239" s="137"/>
      <c r="Z239" s="137"/>
      <c r="AA239" s="131"/>
      <c r="AB239" s="131"/>
      <c r="AC239" s="131"/>
      <c r="AD239" s="131"/>
      <c r="AE239" s="131"/>
      <c r="AF239" s="138"/>
      <c r="AG239" s="138"/>
      <c r="AL239" s="96"/>
      <c r="AM239" s="96"/>
      <c r="AN239" s="96"/>
      <c r="AO239" s="96"/>
      <c r="AP239" s="96"/>
      <c r="AQ239" s="96"/>
    </row>
    <row r="240" spans="1:43" s="102" customFormat="1">
      <c r="A240" s="96"/>
      <c r="B240" s="162"/>
      <c r="C240" s="162"/>
      <c r="D240" s="162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62"/>
      <c r="U240" s="162"/>
      <c r="V240" s="136"/>
      <c r="W240" s="137"/>
      <c r="X240" s="137"/>
      <c r="Y240" s="137"/>
      <c r="Z240" s="137"/>
      <c r="AA240" s="131"/>
      <c r="AB240" s="131"/>
      <c r="AC240" s="131"/>
      <c r="AD240" s="131"/>
      <c r="AE240" s="131"/>
      <c r="AF240" s="138"/>
      <c r="AG240" s="138"/>
      <c r="AL240" s="96"/>
      <c r="AM240" s="96"/>
      <c r="AN240" s="96"/>
      <c r="AO240" s="96"/>
      <c r="AP240" s="96"/>
      <c r="AQ240" s="96"/>
    </row>
    <row r="241" spans="1:43" s="102" customFormat="1">
      <c r="A241" s="96"/>
      <c r="B241" s="162"/>
      <c r="C241" s="162"/>
      <c r="D241" s="162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62"/>
      <c r="U241" s="162"/>
      <c r="V241" s="136"/>
      <c r="W241" s="137"/>
      <c r="X241" s="137"/>
      <c r="Y241" s="137"/>
      <c r="Z241" s="137"/>
      <c r="AA241" s="131"/>
      <c r="AB241" s="131"/>
      <c r="AC241" s="131"/>
      <c r="AD241" s="131"/>
      <c r="AE241" s="131"/>
      <c r="AF241" s="138"/>
      <c r="AG241" s="138"/>
      <c r="AL241" s="96"/>
      <c r="AM241" s="96"/>
      <c r="AN241" s="96"/>
      <c r="AO241" s="96"/>
      <c r="AP241" s="96"/>
      <c r="AQ241" s="96"/>
    </row>
    <row r="242" spans="1:43" s="102" customFormat="1">
      <c r="A242" s="96"/>
      <c r="B242" s="162"/>
      <c r="C242" s="162"/>
      <c r="D242" s="162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62"/>
      <c r="U242" s="162"/>
      <c r="V242" s="136"/>
      <c r="W242" s="137"/>
      <c r="X242" s="137"/>
      <c r="Y242" s="137"/>
      <c r="Z242" s="137"/>
      <c r="AA242" s="131"/>
      <c r="AB242" s="131"/>
      <c r="AC242" s="131"/>
      <c r="AD242" s="131"/>
      <c r="AE242" s="131"/>
      <c r="AF242" s="138"/>
      <c r="AG242" s="138"/>
      <c r="AL242" s="96"/>
      <c r="AM242" s="96"/>
      <c r="AN242" s="96"/>
      <c r="AO242" s="96"/>
      <c r="AP242" s="96"/>
      <c r="AQ242" s="96"/>
    </row>
    <row r="243" spans="1:43" s="102" customFormat="1">
      <c r="A243" s="96"/>
      <c r="B243" s="162"/>
      <c r="C243" s="162"/>
      <c r="D243" s="162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62"/>
      <c r="U243" s="162"/>
      <c r="V243" s="136"/>
      <c r="W243" s="137"/>
      <c r="X243" s="137"/>
      <c r="Y243" s="137"/>
      <c r="Z243" s="137"/>
      <c r="AA243" s="131"/>
      <c r="AB243" s="131"/>
      <c r="AC243" s="131"/>
      <c r="AD243" s="131"/>
      <c r="AE243" s="131"/>
      <c r="AF243" s="138"/>
      <c r="AG243" s="138"/>
      <c r="AL243" s="96"/>
      <c r="AM243" s="96"/>
      <c r="AN243" s="96"/>
      <c r="AO243" s="96"/>
      <c r="AP243" s="96"/>
      <c r="AQ243" s="96"/>
    </row>
    <row r="244" spans="1:43" s="102" customFormat="1">
      <c r="A244" s="96"/>
      <c r="B244" s="162"/>
      <c r="C244" s="162"/>
      <c r="D244" s="162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62"/>
      <c r="U244" s="162"/>
      <c r="V244" s="136"/>
      <c r="W244" s="137"/>
      <c r="X244" s="137"/>
      <c r="Y244" s="137"/>
      <c r="Z244" s="137"/>
      <c r="AA244" s="131"/>
      <c r="AB244" s="131"/>
      <c r="AC244" s="131"/>
      <c r="AD244" s="131"/>
      <c r="AE244" s="131"/>
      <c r="AF244" s="138"/>
      <c r="AG244" s="138"/>
      <c r="AL244" s="96"/>
      <c r="AM244" s="96"/>
      <c r="AN244" s="96"/>
      <c r="AO244" s="96"/>
      <c r="AP244" s="96"/>
      <c r="AQ244" s="96"/>
    </row>
    <row r="245" spans="1:43" s="102" customFormat="1">
      <c r="A245" s="96"/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36"/>
      <c r="W245" s="137"/>
      <c r="X245" s="137"/>
      <c r="Y245" s="137"/>
      <c r="Z245" s="137"/>
      <c r="AA245" s="131"/>
      <c r="AB245" s="131"/>
      <c r="AC245" s="131"/>
      <c r="AD245" s="131"/>
      <c r="AE245" s="131"/>
      <c r="AF245" s="138"/>
      <c r="AG245" s="138"/>
      <c r="AL245" s="96"/>
      <c r="AM245" s="96"/>
      <c r="AN245" s="96"/>
      <c r="AO245" s="96"/>
      <c r="AP245" s="96"/>
      <c r="AQ245" s="96"/>
    </row>
    <row r="246" spans="1:43" s="102" customFormat="1">
      <c r="A246" s="96"/>
      <c r="B246" s="162"/>
      <c r="C246" s="162"/>
      <c r="D246" s="162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62"/>
      <c r="U246" s="162"/>
      <c r="V246" s="136"/>
      <c r="W246" s="137"/>
      <c r="X246" s="137"/>
      <c r="Y246" s="137"/>
      <c r="Z246" s="137"/>
      <c r="AA246" s="131"/>
      <c r="AB246" s="131"/>
      <c r="AC246" s="131"/>
      <c r="AD246" s="131"/>
      <c r="AE246" s="131"/>
      <c r="AF246" s="138"/>
      <c r="AG246" s="138"/>
      <c r="AL246" s="96"/>
      <c r="AM246" s="96"/>
      <c r="AN246" s="96"/>
      <c r="AO246" s="96"/>
      <c r="AP246" s="96"/>
      <c r="AQ246" s="96"/>
    </row>
    <row r="247" spans="1:43" s="102" customFormat="1">
      <c r="A247" s="96"/>
      <c r="B247" s="162"/>
      <c r="C247" s="162"/>
      <c r="D247" s="162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62"/>
      <c r="U247" s="162"/>
      <c r="V247" s="136"/>
      <c r="W247" s="137"/>
      <c r="X247" s="137"/>
      <c r="Y247" s="137"/>
      <c r="Z247" s="137"/>
      <c r="AA247" s="131"/>
      <c r="AB247" s="131"/>
      <c r="AC247" s="131"/>
      <c r="AD247" s="131"/>
      <c r="AE247" s="131"/>
      <c r="AF247" s="138"/>
      <c r="AG247" s="138"/>
      <c r="AL247" s="96"/>
      <c r="AM247" s="96"/>
      <c r="AN247" s="96"/>
      <c r="AO247" s="96"/>
      <c r="AP247" s="96"/>
      <c r="AQ247" s="96"/>
    </row>
    <row r="248" spans="1:43" s="102" customFormat="1">
      <c r="A248" s="96"/>
      <c r="B248" s="162"/>
      <c r="C248" s="162"/>
      <c r="D248" s="162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62"/>
      <c r="U248" s="162"/>
      <c r="V248" s="136"/>
      <c r="W248" s="137"/>
      <c r="X248" s="137"/>
      <c r="Y248" s="137"/>
      <c r="Z248" s="137"/>
      <c r="AA248" s="131"/>
      <c r="AB248" s="131"/>
      <c r="AC248" s="131"/>
      <c r="AD248" s="131"/>
      <c r="AE248" s="131"/>
      <c r="AF248" s="138"/>
      <c r="AG248" s="138"/>
      <c r="AL248" s="96"/>
      <c r="AM248" s="96"/>
      <c r="AN248" s="96"/>
      <c r="AO248" s="96"/>
      <c r="AP248" s="96"/>
      <c r="AQ248" s="96"/>
    </row>
  </sheetData>
  <sheetProtection sheet="1" objects="1" scenarios="1" selectLockedCells="1"/>
  <mergeCells count="110">
    <mergeCell ref="B71:G71"/>
    <mergeCell ref="H71:O71"/>
    <mergeCell ref="P71:R71"/>
    <mergeCell ref="H60:O60"/>
    <mergeCell ref="P60:R60"/>
    <mergeCell ref="B61:O61"/>
    <mergeCell ref="P61:R61"/>
    <mergeCell ref="H57:O57"/>
    <mergeCell ref="P57:R57"/>
    <mergeCell ref="B58:B59"/>
    <mergeCell ref="H58:O58"/>
    <mergeCell ref="P58:R58"/>
    <mergeCell ref="H59:O59"/>
    <mergeCell ref="P59:R59"/>
    <mergeCell ref="B84:G84"/>
    <mergeCell ref="B85:G85"/>
    <mergeCell ref="H72:O72"/>
    <mergeCell ref="H73:O73"/>
    <mergeCell ref="H84:O84"/>
    <mergeCell ref="P84:R84"/>
    <mergeCell ref="B72:G72"/>
    <mergeCell ref="P72:R72"/>
    <mergeCell ref="B73:G73"/>
    <mergeCell ref="P73:R73"/>
    <mergeCell ref="H85:O85"/>
    <mergeCell ref="P85:R85"/>
    <mergeCell ref="B29:O29"/>
    <mergeCell ref="P29:R29"/>
    <mergeCell ref="S29:U29"/>
    <mergeCell ref="S49:U49"/>
    <mergeCell ref="B56:G56"/>
    <mergeCell ref="H56:O56"/>
    <mergeCell ref="P56:R56"/>
    <mergeCell ref="S47:U47"/>
    <mergeCell ref="H48:O48"/>
    <mergeCell ref="P48:R48"/>
    <mergeCell ref="S48:U48"/>
    <mergeCell ref="B45:G45"/>
    <mergeCell ref="H45:O45"/>
    <mergeCell ref="P45:R45"/>
    <mergeCell ref="S45:U45"/>
    <mergeCell ref="B46:B47"/>
    <mergeCell ref="H46:O46"/>
    <mergeCell ref="B41:S41"/>
    <mergeCell ref="B49:O49"/>
    <mergeCell ref="P49:R49"/>
    <mergeCell ref="S46:U46"/>
    <mergeCell ref="H47:O47"/>
    <mergeCell ref="P47:R47"/>
    <mergeCell ref="P46:R46"/>
    <mergeCell ref="H27:O27"/>
    <mergeCell ref="P27:R27"/>
    <mergeCell ref="S27:U27"/>
    <mergeCell ref="H28:O28"/>
    <mergeCell ref="P28:R28"/>
    <mergeCell ref="S28:U28"/>
    <mergeCell ref="H25:O25"/>
    <mergeCell ref="P25:R25"/>
    <mergeCell ref="S25:U25"/>
    <mergeCell ref="H26:O26"/>
    <mergeCell ref="P26:R26"/>
    <mergeCell ref="S26:U26"/>
    <mergeCell ref="H23:O23"/>
    <mergeCell ref="P23:R23"/>
    <mergeCell ref="S23:U23"/>
    <mergeCell ref="H24:O24"/>
    <mergeCell ref="P24:R24"/>
    <mergeCell ref="S24:U24"/>
    <mergeCell ref="AB19:AE19"/>
    <mergeCell ref="B20:B26"/>
    <mergeCell ref="H20:O20"/>
    <mergeCell ref="P20:R20"/>
    <mergeCell ref="S20:U20"/>
    <mergeCell ref="H21:O21"/>
    <mergeCell ref="P21:R21"/>
    <mergeCell ref="S21:U21"/>
    <mergeCell ref="H22:O22"/>
    <mergeCell ref="P22:R22"/>
    <mergeCell ref="S19:U19"/>
    <mergeCell ref="S22:U22"/>
    <mergeCell ref="H19:O19"/>
    <mergeCell ref="P19:R19"/>
    <mergeCell ref="C9:D9"/>
    <mergeCell ref="E9:G9"/>
    <mergeCell ref="I9:K9"/>
    <mergeCell ref="M9:O9"/>
    <mergeCell ref="Q9:S9"/>
    <mergeCell ref="E10:G10"/>
    <mergeCell ref="I10:K10"/>
    <mergeCell ref="M10:O10"/>
    <mergeCell ref="B13:G13"/>
    <mergeCell ref="H13:O13"/>
    <mergeCell ref="P13:R13"/>
    <mergeCell ref="S13:U13"/>
    <mergeCell ref="B14:B18"/>
    <mergeCell ref="H14:O14"/>
    <mergeCell ref="P14:R14"/>
    <mergeCell ref="S14:U14"/>
    <mergeCell ref="H15:O15"/>
    <mergeCell ref="P15:R15"/>
    <mergeCell ref="H18:O18"/>
    <mergeCell ref="P18:R18"/>
    <mergeCell ref="S18:U18"/>
    <mergeCell ref="S15:U15"/>
    <mergeCell ref="H16:O16"/>
    <mergeCell ref="P16:R16"/>
    <mergeCell ref="S16:U16"/>
    <mergeCell ref="H17:O17"/>
    <mergeCell ref="P17:R17"/>
    <mergeCell ref="S17:U17"/>
  </mergeCells>
  <phoneticPr fontId="15"/>
  <pageMargins left="0.70866141732283472" right="0.19685039370078741" top="0.59055118110236227" bottom="0.27559055118110237" header="0.15748031496062992" footer="0.15748031496062992"/>
  <pageSetup paperSize="9" scale="90" orientation="portrait" r:id="rId1"/>
  <headerFooter differentFirst="1" alignWithMargins="0">
    <firstHeader>&amp;L大阪市大経費様式１&amp;R承認番号【　　　　　　　】　　　</firstHeader>
    <firstFooter>&amp;C〔&amp;A〕</firstFooter>
  </headerFooter>
  <rowBreaks count="1" manualBreakCount="1">
    <brk id="42" max="21" man="1"/>
  </rowBreaks>
  <colBreaks count="1" manualBreakCount="1">
    <brk id="37" max="4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41"/>
  <sheetViews>
    <sheetView tabSelected="1" zoomScaleNormal="100" workbookViewId="0">
      <selection activeCell="P21" sqref="P21:R21"/>
    </sheetView>
  </sheetViews>
  <sheetFormatPr defaultRowHeight="13.5"/>
  <cols>
    <col min="1" max="1" width="1.625" style="5" customWidth="1"/>
    <col min="2" max="21" width="4.875" style="10" customWidth="1"/>
    <col min="22" max="22" width="2.125" style="67" customWidth="1"/>
    <col min="23" max="24" width="4.875" style="18" customWidth="1"/>
    <col min="25" max="26" width="4.375" style="18" customWidth="1"/>
    <col min="27" max="31" width="4.375" style="19" customWidth="1"/>
    <col min="32" max="33" width="4.375" style="8" customWidth="1"/>
    <col min="34" max="35" width="4.375" style="20" customWidth="1"/>
    <col min="36" max="37" width="4.125" style="20" customWidth="1"/>
    <col min="38" max="45" width="4.125" style="5" customWidth="1"/>
    <col min="46" max="16384" width="9" style="5"/>
  </cols>
  <sheetData>
    <row r="1" spans="2:43" ht="6.75" customHeight="1"/>
    <row r="2" spans="2:43" ht="22.5" customHeight="1">
      <c r="B2" s="76"/>
      <c r="C2" s="78" t="s">
        <v>87</v>
      </c>
      <c r="D2" s="79"/>
      <c r="E2" s="79"/>
      <c r="F2" s="76"/>
      <c r="G2" s="76"/>
      <c r="H2" s="76"/>
      <c r="I2" s="79"/>
      <c r="J2" s="79"/>
      <c r="K2" s="76" t="s">
        <v>86</v>
      </c>
      <c r="L2" s="76"/>
      <c r="M2" s="76"/>
      <c r="N2" s="76"/>
      <c r="O2" s="76"/>
      <c r="P2" s="76"/>
      <c r="Q2" s="77" t="s">
        <v>83</v>
      </c>
      <c r="R2" s="76"/>
      <c r="S2" s="76"/>
      <c r="T2" s="76"/>
      <c r="U2" s="76"/>
      <c r="V2" s="68"/>
      <c r="W2" s="8"/>
      <c r="X2" s="22"/>
      <c r="Y2" s="22"/>
      <c r="Z2" s="22"/>
      <c r="AA2" s="69"/>
      <c r="AB2" s="21"/>
    </row>
    <row r="3" spans="2:43" ht="22.5" customHeight="1">
      <c r="B3" s="79" t="s">
        <v>96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80" t="s">
        <v>107</v>
      </c>
      <c r="N3" s="79"/>
      <c r="O3" s="79"/>
      <c r="P3" s="79"/>
      <c r="Q3" s="79"/>
      <c r="R3" s="79"/>
      <c r="S3" s="79"/>
      <c r="T3" s="79"/>
      <c r="U3" s="79"/>
      <c r="W3" s="44"/>
      <c r="X3" s="45"/>
      <c r="Y3" s="44"/>
      <c r="Z3" s="10"/>
      <c r="AA3" s="10"/>
      <c r="AB3" s="10"/>
      <c r="AC3" s="18"/>
      <c r="AD3" s="18"/>
      <c r="AE3" s="18"/>
      <c r="AF3" s="18"/>
      <c r="AG3" s="21"/>
      <c r="AH3" s="19"/>
      <c r="AI3" s="19"/>
      <c r="AJ3" s="19"/>
      <c r="AK3" s="19"/>
      <c r="AL3" s="8"/>
      <c r="AM3" s="8"/>
      <c r="AN3" s="20"/>
      <c r="AO3" s="20"/>
      <c r="AP3" s="20"/>
      <c r="AQ3" s="20"/>
    </row>
    <row r="4" spans="2:43" s="2" customFormat="1" ht="22.5" customHeight="1"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M4" s="83"/>
      <c r="N4" s="84" t="s">
        <v>88</v>
      </c>
      <c r="O4" s="83"/>
      <c r="P4" s="83"/>
      <c r="Q4" s="83"/>
      <c r="R4" s="83"/>
      <c r="S4" s="83"/>
      <c r="T4" s="83"/>
      <c r="U4" s="83"/>
      <c r="V4" s="22"/>
      <c r="W4" s="46"/>
      <c r="AC4" s="11"/>
      <c r="AD4" s="11"/>
      <c r="AE4" s="11"/>
      <c r="AF4" s="11"/>
      <c r="AG4" s="11"/>
      <c r="AH4" s="22"/>
      <c r="AI4" s="23"/>
      <c r="AJ4" s="23"/>
      <c r="AK4" s="23"/>
      <c r="AL4" s="11"/>
      <c r="AM4" s="11"/>
      <c r="AN4" s="4"/>
      <c r="AO4" s="4"/>
      <c r="AP4" s="4"/>
      <c r="AQ4" s="4"/>
    </row>
    <row r="5" spans="2:43" s="2" customFormat="1" ht="22.5" customHeight="1">
      <c r="B5" s="81"/>
      <c r="C5" s="85"/>
      <c r="D5" s="85"/>
      <c r="E5" s="85"/>
      <c r="F5" s="82"/>
      <c r="G5" s="82"/>
      <c r="H5" s="82"/>
      <c r="I5" s="82"/>
      <c r="J5" s="82"/>
      <c r="K5" s="82"/>
      <c r="L5" s="82"/>
      <c r="M5" s="86" t="s">
        <v>108</v>
      </c>
      <c r="N5" s="83"/>
      <c r="O5" s="87"/>
      <c r="P5" s="87"/>
      <c r="Q5" s="87"/>
      <c r="R5" s="87"/>
      <c r="S5" s="87"/>
      <c r="T5" s="87"/>
      <c r="U5" s="87"/>
      <c r="V5" s="69"/>
      <c r="W5" s="50"/>
      <c r="X5" s="46"/>
      <c r="Y5" s="46"/>
      <c r="Z5" s="3"/>
      <c r="AA5" s="3"/>
      <c r="AB5" s="3"/>
    </row>
    <row r="6" spans="2:43" ht="22.5" customHeight="1">
      <c r="B6" s="86" t="s">
        <v>109</v>
      </c>
      <c r="C6" s="86"/>
      <c r="D6" s="86"/>
      <c r="E6" s="86"/>
      <c r="F6" s="88"/>
      <c r="G6" s="88"/>
      <c r="H6" s="88"/>
      <c r="I6" s="88"/>
      <c r="J6" s="88"/>
      <c r="K6" s="88"/>
      <c r="L6" s="88"/>
      <c r="M6" s="88"/>
      <c r="N6" s="88"/>
      <c r="O6" s="86"/>
      <c r="P6" s="88"/>
      <c r="Q6" s="88"/>
      <c r="R6" s="88"/>
      <c r="S6" s="88"/>
      <c r="T6" s="88"/>
      <c r="U6" s="88"/>
      <c r="V6" s="70"/>
      <c r="W6" s="51"/>
      <c r="X6" s="52"/>
      <c r="Y6" s="52"/>
      <c r="Z6" s="48"/>
      <c r="AA6" s="48"/>
      <c r="AB6" s="47"/>
      <c r="AC6" s="18"/>
      <c r="AD6" s="18"/>
      <c r="AE6" s="18"/>
      <c r="AF6" s="18"/>
      <c r="AG6" s="19"/>
      <c r="AH6" s="19"/>
      <c r="AI6" s="19"/>
      <c r="AJ6" s="19"/>
      <c r="AK6" s="19"/>
      <c r="AL6" s="8"/>
      <c r="AM6" s="8"/>
      <c r="AN6" s="20"/>
      <c r="AO6" s="20"/>
      <c r="AP6" s="20"/>
      <c r="AQ6" s="20"/>
    </row>
    <row r="7" spans="2:43" ht="22.5" customHeight="1">
      <c r="B7" s="86"/>
      <c r="C7" s="86"/>
      <c r="D7" s="86"/>
      <c r="E7" s="86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70"/>
      <c r="W7" s="51"/>
      <c r="X7" s="52"/>
      <c r="Y7" s="52"/>
      <c r="Z7" s="48"/>
      <c r="AA7" s="48"/>
      <c r="AB7" s="47"/>
      <c r="AC7" s="18"/>
      <c r="AD7" s="18"/>
      <c r="AE7" s="18"/>
      <c r="AF7" s="18"/>
      <c r="AG7" s="19"/>
      <c r="AH7" s="19"/>
      <c r="AI7" s="19"/>
      <c r="AJ7" s="19"/>
      <c r="AK7" s="19"/>
      <c r="AL7" s="8"/>
      <c r="AM7" s="8"/>
      <c r="AN7" s="20"/>
      <c r="AO7" s="20"/>
      <c r="AP7" s="20"/>
      <c r="AQ7" s="20"/>
    </row>
    <row r="8" spans="2:43" s="2" customFormat="1" ht="22.5" customHeight="1">
      <c r="B8" s="6"/>
      <c r="C8" s="6"/>
      <c r="D8" s="6"/>
      <c r="E8" s="19"/>
      <c r="F8" s="19"/>
      <c r="G8" s="19"/>
      <c r="H8" s="19"/>
      <c r="I8" s="19"/>
      <c r="J8" s="4"/>
      <c r="K8" s="4"/>
      <c r="L8" s="4"/>
      <c r="M8" s="4"/>
      <c r="N8" s="20"/>
      <c r="O8" s="20"/>
      <c r="P8" s="5"/>
      <c r="Q8" s="5"/>
      <c r="R8" s="5"/>
      <c r="S8" s="5"/>
      <c r="T8" s="5"/>
      <c r="U8" s="5"/>
      <c r="V8" s="68"/>
      <c r="W8" s="5"/>
      <c r="AB8" s="1"/>
    </row>
    <row r="9" spans="2:43" s="2" customFormat="1" ht="22.5" customHeight="1">
      <c r="C9" s="311" t="s">
        <v>93</v>
      </c>
      <c r="D9" s="311"/>
      <c r="E9" s="312" t="s">
        <v>0</v>
      </c>
      <c r="F9" s="313"/>
      <c r="G9" s="313"/>
      <c r="H9" s="89"/>
      <c r="I9" s="312" t="s">
        <v>2</v>
      </c>
      <c r="J9" s="313"/>
      <c r="K9" s="313"/>
      <c r="L9" s="90"/>
      <c r="M9" s="314" t="s">
        <v>4</v>
      </c>
      <c r="N9" s="313"/>
      <c r="O9" s="313"/>
      <c r="P9" s="90"/>
      <c r="Q9" s="315" t="s">
        <v>89</v>
      </c>
      <c r="R9" s="316"/>
      <c r="S9" s="316"/>
      <c r="T9" s="91"/>
      <c r="U9" s="49"/>
      <c r="V9" s="71"/>
    </row>
    <row r="10" spans="2:43" s="2" customFormat="1" ht="22.5" customHeight="1">
      <c r="E10" s="317" t="s">
        <v>1</v>
      </c>
      <c r="F10" s="318"/>
      <c r="G10" s="318"/>
      <c r="H10" s="92"/>
      <c r="I10" s="317" t="s">
        <v>3</v>
      </c>
      <c r="J10" s="318"/>
      <c r="K10" s="318"/>
      <c r="L10" s="93"/>
      <c r="M10" s="319" t="s">
        <v>5</v>
      </c>
      <c r="N10" s="320"/>
      <c r="O10" s="320"/>
      <c r="P10" s="94"/>
      <c r="Q10" s="42"/>
      <c r="R10" s="43"/>
      <c r="S10" s="43"/>
      <c r="T10" s="41"/>
      <c r="U10" s="49"/>
      <c r="V10" s="71"/>
      <c r="W10" s="22"/>
    </row>
    <row r="11" spans="2:43" s="2" customFormat="1" ht="22.5" customHeight="1">
      <c r="V11" s="72"/>
      <c r="W11" s="22"/>
    </row>
    <row r="12" spans="2:43" s="2" customFormat="1" ht="22.5" customHeight="1">
      <c r="B12" s="53" t="s">
        <v>104</v>
      </c>
      <c r="V12" s="72"/>
      <c r="W12" s="22"/>
    </row>
    <row r="13" spans="2:43" ht="22.5" customHeight="1">
      <c r="B13" s="321"/>
      <c r="C13" s="321"/>
      <c r="D13" s="321"/>
      <c r="E13" s="321"/>
      <c r="F13" s="321"/>
      <c r="G13" s="321"/>
      <c r="H13" s="322" t="s">
        <v>6</v>
      </c>
      <c r="I13" s="323"/>
      <c r="J13" s="323"/>
      <c r="K13" s="323"/>
      <c r="L13" s="323"/>
      <c r="M13" s="323"/>
      <c r="N13" s="323"/>
      <c r="O13" s="323"/>
      <c r="P13" s="324" t="s">
        <v>20</v>
      </c>
      <c r="Q13" s="325"/>
      <c r="R13" s="325"/>
      <c r="S13" s="324" t="s">
        <v>105</v>
      </c>
      <c r="T13" s="325"/>
      <c r="U13" s="326"/>
      <c r="V13" s="66"/>
      <c r="X13" s="52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2:43" ht="40.5" customHeight="1">
      <c r="B14" s="301" t="s">
        <v>46</v>
      </c>
      <c r="C14" s="29" t="s">
        <v>7</v>
      </c>
      <c r="D14" s="36" t="s">
        <v>17</v>
      </c>
      <c r="E14" s="17"/>
      <c r="F14" s="17"/>
      <c r="G14" s="32"/>
      <c r="H14" s="332" t="s">
        <v>112</v>
      </c>
      <c r="I14" s="333"/>
      <c r="J14" s="333"/>
      <c r="K14" s="333"/>
      <c r="L14" s="333"/>
      <c r="M14" s="333"/>
      <c r="N14" s="333"/>
      <c r="O14" s="333"/>
      <c r="P14" s="334" t="str">
        <f>IF(T9="","",ROUNDDOWN(H9*0.8*6000*T9*0.15,0))</f>
        <v/>
      </c>
      <c r="Q14" s="335"/>
      <c r="R14" s="336"/>
      <c r="S14" s="304"/>
      <c r="T14" s="304"/>
      <c r="U14" s="304"/>
      <c r="V14" s="4"/>
      <c r="W14" s="6"/>
      <c r="X14" s="52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2:43" ht="22.5" customHeight="1">
      <c r="B15" s="301"/>
      <c r="C15" s="14" t="s">
        <v>8</v>
      </c>
      <c r="D15" s="15" t="s">
        <v>26</v>
      </c>
      <c r="E15" s="28"/>
      <c r="F15" s="28"/>
      <c r="G15" s="16"/>
      <c r="H15" s="327" t="s">
        <v>113</v>
      </c>
      <c r="I15" s="328"/>
      <c r="J15" s="328"/>
      <c r="K15" s="328"/>
      <c r="L15" s="328"/>
      <c r="M15" s="328"/>
      <c r="N15" s="328"/>
      <c r="O15" s="328"/>
      <c r="P15" s="210"/>
      <c r="Q15" s="211"/>
      <c r="R15" s="212"/>
      <c r="S15" s="306"/>
      <c r="T15" s="306"/>
      <c r="U15" s="306"/>
      <c r="V15" s="4"/>
      <c r="W15" s="6"/>
      <c r="X15" s="6"/>
      <c r="Y15" s="6"/>
      <c r="Z15" s="6"/>
      <c r="AF15" s="4"/>
      <c r="AG15" s="4"/>
      <c r="AH15" s="4"/>
      <c r="AI15" s="4"/>
    </row>
    <row r="16" spans="2:43" ht="22.5" customHeight="1">
      <c r="B16" s="301"/>
      <c r="C16" s="29" t="s">
        <v>9</v>
      </c>
      <c r="D16" s="13" t="s">
        <v>16</v>
      </c>
      <c r="E16" s="17"/>
      <c r="F16" s="17"/>
      <c r="G16" s="16"/>
      <c r="H16" s="327" t="s">
        <v>75</v>
      </c>
      <c r="I16" s="328"/>
      <c r="J16" s="328"/>
      <c r="K16" s="328"/>
      <c r="L16" s="328"/>
      <c r="M16" s="328"/>
      <c r="N16" s="328"/>
      <c r="O16" s="328"/>
      <c r="P16" s="329" t="str">
        <f>IF(L9="","",L9*0.8*6000)</f>
        <v/>
      </c>
      <c r="Q16" s="330"/>
      <c r="R16" s="331"/>
      <c r="S16" s="306"/>
      <c r="T16" s="306"/>
      <c r="U16" s="306"/>
      <c r="V16" s="4"/>
      <c r="W16" s="6"/>
      <c r="X16" s="6"/>
      <c r="Y16" s="6"/>
      <c r="Z16" s="6"/>
      <c r="AF16" s="4"/>
      <c r="AG16" s="4"/>
      <c r="AH16" s="4"/>
      <c r="AI16" s="4"/>
    </row>
    <row r="17" spans="2:37" ht="22.5" customHeight="1">
      <c r="B17" s="301"/>
      <c r="C17" s="29" t="s">
        <v>11</v>
      </c>
      <c r="D17" s="30" t="s">
        <v>15</v>
      </c>
      <c r="E17" s="31"/>
      <c r="F17" s="31"/>
      <c r="G17" s="32"/>
      <c r="H17" s="332" t="s">
        <v>110</v>
      </c>
      <c r="I17" s="333"/>
      <c r="J17" s="333"/>
      <c r="K17" s="333"/>
      <c r="L17" s="333"/>
      <c r="M17" s="333"/>
      <c r="N17" s="333"/>
      <c r="O17" s="333"/>
      <c r="P17" s="337"/>
      <c r="Q17" s="338"/>
      <c r="R17" s="339"/>
      <c r="S17" s="329" t="str">
        <f>IF(H9="","",H9*0.8*6000)</f>
        <v/>
      </c>
      <c r="T17" s="330"/>
      <c r="U17" s="331"/>
      <c r="V17" s="4"/>
      <c r="W17" s="6"/>
      <c r="X17" s="6"/>
      <c r="Y17" s="6"/>
      <c r="Z17" s="6"/>
      <c r="AF17" s="4"/>
      <c r="AG17" s="4"/>
      <c r="AH17" s="4"/>
      <c r="AI17" s="4"/>
    </row>
    <row r="18" spans="2:37" ht="22.5" customHeight="1" thickBot="1">
      <c r="B18" s="301"/>
      <c r="C18" s="14" t="s">
        <v>23</v>
      </c>
      <c r="D18" s="12" t="s">
        <v>24</v>
      </c>
      <c r="E18" s="28"/>
      <c r="F18" s="28"/>
      <c r="G18" s="16"/>
      <c r="H18" s="327" t="s">
        <v>115</v>
      </c>
      <c r="I18" s="328"/>
      <c r="J18" s="328"/>
      <c r="K18" s="328"/>
      <c r="L18" s="328"/>
      <c r="M18" s="328"/>
      <c r="N18" s="328"/>
      <c r="O18" s="328"/>
      <c r="P18" s="337"/>
      <c r="Q18" s="338"/>
      <c r="R18" s="339"/>
      <c r="S18" s="216"/>
      <c r="T18" s="216"/>
      <c r="U18" s="216"/>
      <c r="V18" s="4"/>
      <c r="W18" s="6"/>
      <c r="X18" s="6"/>
      <c r="Y18" s="6"/>
      <c r="Z18" s="6"/>
      <c r="AF18" s="4"/>
      <c r="AG18" s="4"/>
      <c r="AH18" s="4"/>
      <c r="AI18" s="4"/>
    </row>
    <row r="19" spans="2:37" ht="22.5" customHeight="1" thickBot="1">
      <c r="B19" s="55" t="s">
        <v>33</v>
      </c>
      <c r="C19" s="56"/>
      <c r="D19" s="56"/>
      <c r="E19" s="56"/>
      <c r="F19" s="56"/>
      <c r="G19" s="57"/>
      <c r="H19" s="340" t="s">
        <v>48</v>
      </c>
      <c r="I19" s="341"/>
      <c r="J19" s="341"/>
      <c r="K19" s="341"/>
      <c r="L19" s="341"/>
      <c r="M19" s="341"/>
      <c r="N19" s="341"/>
      <c r="O19" s="342"/>
      <c r="P19" s="343" t="str">
        <f>IF(P14="","",SUM(P14:R18))</f>
        <v/>
      </c>
      <c r="Q19" s="343"/>
      <c r="R19" s="343"/>
      <c r="S19" s="343" t="str">
        <f>IF(S17="","",SUM(S14:U18))</f>
        <v/>
      </c>
      <c r="T19" s="343"/>
      <c r="U19" s="343"/>
      <c r="V19" s="65"/>
      <c r="W19" s="24"/>
      <c r="X19" s="24"/>
      <c r="Y19" s="24"/>
      <c r="Z19" s="24"/>
      <c r="AA19" s="24"/>
      <c r="AB19" s="300"/>
      <c r="AC19" s="300"/>
      <c r="AD19" s="300"/>
      <c r="AE19" s="300"/>
      <c r="AF19" s="4"/>
      <c r="AG19" s="4"/>
      <c r="AH19" s="4"/>
      <c r="AI19" s="4"/>
    </row>
    <row r="20" spans="2:37" ht="40.5" customHeight="1">
      <c r="B20" s="301" t="s">
        <v>32</v>
      </c>
      <c r="C20" s="29" t="s">
        <v>49</v>
      </c>
      <c r="D20" s="13" t="s">
        <v>39</v>
      </c>
      <c r="E20" s="17"/>
      <c r="F20" s="17"/>
      <c r="G20" s="32"/>
      <c r="H20" s="302" t="s">
        <v>116</v>
      </c>
      <c r="I20" s="302"/>
      <c r="J20" s="302"/>
      <c r="K20" s="302"/>
      <c r="L20" s="302"/>
      <c r="M20" s="302"/>
      <c r="N20" s="302"/>
      <c r="O20" s="302"/>
      <c r="P20" s="303" t="str">
        <f>IF(H10="","",IF(H10=0,0,H9*0.8*3000))</f>
        <v/>
      </c>
      <c r="Q20" s="303"/>
      <c r="R20" s="303"/>
      <c r="S20" s="304"/>
      <c r="T20" s="304"/>
      <c r="U20" s="304"/>
      <c r="V20" s="4"/>
      <c r="W20" s="6"/>
      <c r="X20" s="6"/>
      <c r="Y20" s="6"/>
      <c r="Z20" s="6"/>
      <c r="AF20" s="4"/>
      <c r="AG20" s="4"/>
      <c r="AH20" s="4"/>
      <c r="AI20" s="4"/>
    </row>
    <row r="21" spans="2:37" ht="22.5" customHeight="1">
      <c r="B21" s="301"/>
      <c r="C21" s="54" t="s">
        <v>50</v>
      </c>
      <c r="D21" s="13" t="s">
        <v>28</v>
      </c>
      <c r="E21" s="17"/>
      <c r="F21" s="17"/>
      <c r="G21" s="16"/>
      <c r="H21" s="305" t="s">
        <v>117</v>
      </c>
      <c r="I21" s="305"/>
      <c r="J21" s="305"/>
      <c r="K21" s="305"/>
      <c r="L21" s="305"/>
      <c r="M21" s="305"/>
      <c r="N21" s="305"/>
      <c r="O21" s="305"/>
      <c r="P21" s="210"/>
      <c r="Q21" s="211"/>
      <c r="R21" s="212"/>
      <c r="S21" s="306"/>
      <c r="T21" s="306"/>
      <c r="U21" s="306"/>
      <c r="V21" s="4"/>
      <c r="W21" s="6"/>
      <c r="X21" s="6"/>
      <c r="Y21" s="6"/>
      <c r="Z21" s="6"/>
      <c r="AF21" s="4"/>
      <c r="AG21" s="4"/>
      <c r="AH21" s="4"/>
      <c r="AI21" s="4"/>
    </row>
    <row r="22" spans="2:37" ht="22.5" customHeight="1">
      <c r="B22" s="301"/>
      <c r="C22" s="54" t="s">
        <v>51</v>
      </c>
      <c r="D22" s="13" t="s">
        <v>40</v>
      </c>
      <c r="E22" s="17"/>
      <c r="F22" s="17"/>
      <c r="G22" s="16"/>
      <c r="H22" s="305" t="s">
        <v>111</v>
      </c>
      <c r="I22" s="305"/>
      <c r="J22" s="305"/>
      <c r="K22" s="305"/>
      <c r="L22" s="305"/>
      <c r="M22" s="305"/>
      <c r="N22" s="305"/>
      <c r="O22" s="305"/>
      <c r="P22" s="306"/>
      <c r="Q22" s="306"/>
      <c r="R22" s="306"/>
      <c r="S22" s="307" t="str">
        <f>IF(H10="","",IF(H10=0,0,H9*0.8*H10+L10*2000))</f>
        <v/>
      </c>
      <c r="T22" s="307"/>
      <c r="U22" s="307"/>
      <c r="V22" s="4"/>
      <c r="W22" s="6"/>
      <c r="X22" s="6"/>
      <c r="Y22" s="6"/>
      <c r="Z22" s="6"/>
      <c r="AF22" s="4"/>
      <c r="AG22" s="4"/>
      <c r="AH22" s="4"/>
      <c r="AI22" s="4"/>
    </row>
    <row r="23" spans="2:37" ht="22.5" customHeight="1">
      <c r="B23" s="301"/>
      <c r="C23" s="14" t="s">
        <v>52</v>
      </c>
      <c r="D23" s="13" t="s">
        <v>18</v>
      </c>
      <c r="E23" s="17"/>
      <c r="F23" s="17"/>
      <c r="G23" s="16"/>
      <c r="H23" s="305" t="s">
        <v>64</v>
      </c>
      <c r="I23" s="305"/>
      <c r="J23" s="305"/>
      <c r="K23" s="305"/>
      <c r="L23" s="305"/>
      <c r="M23" s="305"/>
      <c r="N23" s="305"/>
      <c r="O23" s="305"/>
      <c r="P23" s="238" t="str">
        <f>IF(L10="","",IF(L10=0,0,30000))</f>
        <v/>
      </c>
      <c r="Q23" s="238"/>
      <c r="R23" s="238"/>
      <c r="S23" s="306"/>
      <c r="T23" s="306"/>
      <c r="U23" s="306"/>
      <c r="V23" s="4"/>
      <c r="W23" s="6"/>
      <c r="X23" s="6"/>
      <c r="Y23" s="6"/>
      <c r="Z23" s="6"/>
      <c r="AF23" s="4"/>
      <c r="AG23" s="4"/>
      <c r="AH23" s="4"/>
      <c r="AI23" s="4"/>
    </row>
    <row r="24" spans="2:37" ht="22.5" customHeight="1">
      <c r="B24" s="301"/>
      <c r="C24" s="14" t="s">
        <v>53</v>
      </c>
      <c r="D24" s="13" t="s">
        <v>118</v>
      </c>
      <c r="E24" s="17"/>
      <c r="F24" s="17"/>
      <c r="G24" s="16"/>
      <c r="H24" s="305" t="s">
        <v>65</v>
      </c>
      <c r="I24" s="305"/>
      <c r="J24" s="305"/>
      <c r="K24" s="305"/>
      <c r="L24" s="305"/>
      <c r="M24" s="305"/>
      <c r="N24" s="305"/>
      <c r="O24" s="305"/>
      <c r="P24" s="238" t="str">
        <f>IF(T9="","",200000)</f>
        <v/>
      </c>
      <c r="Q24" s="238"/>
      <c r="R24" s="238"/>
      <c r="S24" s="306"/>
      <c r="T24" s="306"/>
      <c r="U24" s="306"/>
      <c r="V24" s="4"/>
      <c r="W24" s="6"/>
      <c r="X24" s="6"/>
      <c r="Y24" s="6"/>
      <c r="Z24" s="6"/>
      <c r="AF24" s="4"/>
      <c r="AG24" s="4"/>
      <c r="AH24" s="4"/>
      <c r="AI24" s="4"/>
    </row>
    <row r="25" spans="2:37" ht="22.5" customHeight="1">
      <c r="B25" s="301"/>
      <c r="C25" s="14" t="s">
        <v>54</v>
      </c>
      <c r="D25" s="13" t="s">
        <v>119</v>
      </c>
      <c r="E25" s="17"/>
      <c r="F25" s="17"/>
      <c r="G25" s="16"/>
      <c r="H25" s="305" t="s">
        <v>92</v>
      </c>
      <c r="I25" s="305"/>
      <c r="J25" s="305"/>
      <c r="K25" s="305"/>
      <c r="L25" s="305"/>
      <c r="M25" s="305"/>
      <c r="N25" s="305"/>
      <c r="O25" s="305"/>
      <c r="P25" s="307" t="str">
        <f>IF(T9="","",P9*0.8*1000*T9)</f>
        <v/>
      </c>
      <c r="Q25" s="307"/>
      <c r="R25" s="307"/>
      <c r="S25" s="306"/>
      <c r="T25" s="306"/>
      <c r="U25" s="306"/>
      <c r="V25" s="4"/>
      <c r="W25" s="6"/>
      <c r="X25" s="6"/>
      <c r="Y25" s="6"/>
      <c r="Z25" s="6"/>
      <c r="AF25" s="4"/>
      <c r="AG25" s="4"/>
      <c r="AH25" s="4"/>
      <c r="AI25" s="4"/>
    </row>
    <row r="26" spans="2:37" ht="22.5" customHeight="1" thickBot="1">
      <c r="B26" s="301"/>
      <c r="C26" s="39" t="s">
        <v>12</v>
      </c>
      <c r="D26" s="40" t="s">
        <v>45</v>
      </c>
      <c r="E26" s="37"/>
      <c r="F26" s="37"/>
      <c r="G26" s="38"/>
      <c r="H26" s="308" t="s">
        <v>56</v>
      </c>
      <c r="I26" s="308"/>
      <c r="J26" s="308"/>
      <c r="K26" s="308"/>
      <c r="L26" s="308"/>
      <c r="M26" s="308"/>
      <c r="N26" s="308"/>
      <c r="O26" s="308"/>
      <c r="P26" s="309" t="str">
        <f>IF(P14="","",(SUM(P14:R18)+SUM(P20:R25))*0.1)</f>
        <v/>
      </c>
      <c r="Q26" s="309"/>
      <c r="R26" s="309"/>
      <c r="S26" s="310" t="str">
        <f>IF(S17="","",(SUM(S14:U18)+SUM(S20:U25))*0.1)</f>
        <v/>
      </c>
      <c r="T26" s="310"/>
      <c r="U26" s="310"/>
      <c r="V26" s="4"/>
      <c r="W26" s="6"/>
      <c r="X26" s="6"/>
      <c r="Y26" s="6"/>
      <c r="Z26" s="6"/>
      <c r="AA26" s="33"/>
      <c r="AF26" s="4"/>
      <c r="AG26" s="4"/>
      <c r="AH26" s="4"/>
      <c r="AI26" s="4"/>
    </row>
    <row r="27" spans="2:37" ht="22.5" customHeight="1" thickBot="1">
      <c r="B27" s="55" t="s">
        <v>47</v>
      </c>
      <c r="C27" s="56"/>
      <c r="D27" s="56"/>
      <c r="E27" s="56"/>
      <c r="F27" s="56"/>
      <c r="G27" s="57"/>
      <c r="H27" s="344" t="s">
        <v>55</v>
      </c>
      <c r="I27" s="344"/>
      <c r="J27" s="344"/>
      <c r="K27" s="344"/>
      <c r="L27" s="344"/>
      <c r="M27" s="344"/>
      <c r="N27" s="344"/>
      <c r="O27" s="344"/>
      <c r="P27" s="345" t="str">
        <f>IF(P26="","",SUM(P20:R26))</f>
        <v/>
      </c>
      <c r="Q27" s="346"/>
      <c r="R27" s="347"/>
      <c r="S27" s="348" t="str">
        <f>IF(S26="","",SUM(S20:U26))</f>
        <v/>
      </c>
      <c r="T27" s="348"/>
      <c r="U27" s="349"/>
      <c r="V27" s="4"/>
      <c r="W27" s="25"/>
      <c r="X27" s="25"/>
      <c r="Y27" s="25"/>
      <c r="Z27" s="25"/>
      <c r="AA27" s="25"/>
      <c r="AF27" s="4"/>
      <c r="AG27" s="4"/>
      <c r="AH27" s="4"/>
      <c r="AI27" s="4"/>
    </row>
    <row r="28" spans="2:37" s="2" customFormat="1" ht="22.5" customHeight="1" thickBot="1">
      <c r="B28" s="192" t="s">
        <v>29</v>
      </c>
      <c r="C28" s="193"/>
      <c r="D28" s="194"/>
      <c r="E28" s="194"/>
      <c r="F28" s="194"/>
      <c r="G28" s="195"/>
      <c r="H28" s="350" t="s">
        <v>72</v>
      </c>
      <c r="I28" s="351"/>
      <c r="J28" s="351"/>
      <c r="K28" s="351"/>
      <c r="L28" s="351"/>
      <c r="M28" s="351"/>
      <c r="N28" s="351"/>
      <c r="O28" s="351"/>
      <c r="P28" s="352" t="str">
        <f>IF(P19="","",ROUNDDOWN((P19+P27)*0.3,0))</f>
        <v/>
      </c>
      <c r="Q28" s="352"/>
      <c r="R28" s="352"/>
      <c r="S28" s="352" t="str">
        <f>IF(S19="","",ROUNDDOWN((S19+S27)*0.3,0))</f>
        <v/>
      </c>
      <c r="T28" s="352"/>
      <c r="U28" s="352"/>
      <c r="V28" s="4"/>
      <c r="W28" s="22"/>
      <c r="X28" s="22"/>
      <c r="Y28" s="22"/>
      <c r="Z28" s="22"/>
      <c r="AA28" s="34"/>
      <c r="AB28" s="11"/>
      <c r="AC28" s="11"/>
      <c r="AD28" s="11"/>
      <c r="AE28" s="11"/>
      <c r="AF28" s="4"/>
      <c r="AG28" s="4"/>
      <c r="AH28" s="4"/>
      <c r="AI28" s="4"/>
      <c r="AJ28" s="11"/>
      <c r="AK28" s="11"/>
    </row>
    <row r="29" spans="2:37" ht="22.5" customHeight="1" thickTop="1">
      <c r="B29" s="294" t="s">
        <v>148</v>
      </c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6"/>
      <c r="P29" s="297" t="str">
        <f>IF(P19="","",P19+P27+P28)</f>
        <v/>
      </c>
      <c r="Q29" s="297"/>
      <c r="R29" s="297"/>
      <c r="S29" s="297" t="str">
        <f>IF(S19="","",S19+S27+S28)</f>
        <v/>
      </c>
      <c r="T29" s="297"/>
      <c r="U29" s="297"/>
      <c r="V29" s="4"/>
      <c r="W29" s="26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2:37" ht="6" customHeight="1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5"/>
      <c r="Q30" s="35"/>
      <c r="R30" s="35"/>
      <c r="S30" s="35"/>
      <c r="T30" s="35"/>
      <c r="U30" s="35"/>
      <c r="V30" s="4"/>
      <c r="W30" s="26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2:37" ht="18" customHeight="1">
      <c r="B31" s="9" t="s">
        <v>120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5"/>
      <c r="R31" s="9"/>
      <c r="S31" s="9"/>
      <c r="T31" s="9"/>
      <c r="U31" s="9"/>
      <c r="V31" s="73"/>
      <c r="W31" s="27"/>
      <c r="X31" s="27"/>
      <c r="Y31" s="27"/>
      <c r="Z31" s="27"/>
      <c r="AA31" s="24"/>
      <c r="AB31" s="24"/>
      <c r="AC31" s="24"/>
      <c r="AD31" s="24"/>
      <c r="AE31" s="24"/>
      <c r="AF31" s="7"/>
      <c r="AG31" s="7"/>
    </row>
    <row r="32" spans="2:37" ht="18" customHeight="1">
      <c r="B32" s="59" t="s">
        <v>69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 t="s">
        <v>73</v>
      </c>
      <c r="O32" s="9"/>
      <c r="P32" s="9"/>
      <c r="Q32" s="5"/>
      <c r="R32" s="9"/>
      <c r="S32" s="9"/>
      <c r="T32" s="9"/>
      <c r="U32" s="9"/>
      <c r="V32" s="73"/>
      <c r="W32" s="27"/>
      <c r="X32" s="27"/>
      <c r="Y32" s="27"/>
      <c r="Z32" s="27"/>
      <c r="AA32" s="24"/>
      <c r="AB32" s="24"/>
      <c r="AC32" s="24"/>
      <c r="AD32" s="24"/>
      <c r="AE32" s="24"/>
      <c r="AF32" s="7"/>
      <c r="AG32" s="7"/>
    </row>
    <row r="33" spans="2:37" ht="18" customHeight="1">
      <c r="B33" s="5"/>
      <c r="C33" s="60" t="s">
        <v>121</v>
      </c>
      <c r="D33" s="61"/>
      <c r="E33" s="61"/>
      <c r="F33" s="61"/>
      <c r="G33" s="61"/>
      <c r="H33" s="95"/>
      <c r="I33" s="60" t="s">
        <v>67</v>
      </c>
      <c r="J33" s="62"/>
      <c r="K33" s="62"/>
      <c r="L33" s="62"/>
      <c r="M33" s="61"/>
      <c r="N33" s="95"/>
      <c r="O33" s="60" t="s">
        <v>68</v>
      </c>
      <c r="P33" s="63"/>
      <c r="Q33" s="58"/>
      <c r="R33" s="58"/>
      <c r="S33" s="64"/>
      <c r="T33" s="95"/>
      <c r="U33" s="9"/>
      <c r="V33" s="73"/>
      <c r="W33" s="27"/>
      <c r="X33" s="27"/>
      <c r="Y33" s="27"/>
      <c r="Z33" s="27"/>
      <c r="AA33" s="24"/>
      <c r="AB33" s="24"/>
      <c r="AC33" s="24"/>
      <c r="AD33" s="24"/>
      <c r="AE33" s="24"/>
      <c r="AF33" s="7"/>
      <c r="AG33" s="7"/>
    </row>
    <row r="34" spans="2:37" ht="6" customHeight="1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5"/>
      <c r="Q34" s="35"/>
      <c r="R34" s="35"/>
      <c r="S34" s="35"/>
      <c r="T34" s="35"/>
      <c r="U34" s="35"/>
      <c r="V34" s="4"/>
      <c r="W34" s="26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2:37" ht="13.5" customHeight="1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5"/>
      <c r="Q35" s="35"/>
      <c r="R35" s="35"/>
      <c r="S35" s="35"/>
      <c r="T35" s="35"/>
      <c r="U35" s="35"/>
      <c r="V35" s="4"/>
      <c r="W35" s="26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</row>
    <row r="36" spans="2:37" ht="18" customHeight="1">
      <c r="B36" s="9" t="s">
        <v>25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5"/>
      <c r="R36" s="9"/>
      <c r="S36" s="9"/>
      <c r="T36" s="9"/>
      <c r="U36" s="9"/>
      <c r="V36" s="73"/>
      <c r="W36" s="27"/>
      <c r="X36" s="27"/>
      <c r="Y36" s="27"/>
      <c r="Z36" s="27"/>
      <c r="AA36" s="24"/>
      <c r="AB36" s="24"/>
      <c r="AC36" s="24"/>
      <c r="AD36" s="24"/>
      <c r="AE36" s="24"/>
      <c r="AF36" s="7"/>
      <c r="AG36" s="7"/>
    </row>
    <row r="37" spans="2:37" ht="18" customHeight="1">
      <c r="B37" s="9" t="s">
        <v>157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73"/>
      <c r="W37" s="27"/>
      <c r="X37" s="27"/>
      <c r="Y37" s="27"/>
      <c r="Z37" s="27"/>
      <c r="AA37" s="24"/>
      <c r="AB37" s="24"/>
      <c r="AC37" s="24"/>
      <c r="AD37" s="24"/>
      <c r="AE37" s="24"/>
      <c r="AF37" s="7"/>
      <c r="AG37" s="7"/>
    </row>
    <row r="38" spans="2:37" ht="18" customHeight="1">
      <c r="B38" s="9" t="s">
        <v>82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73"/>
      <c r="W38" s="27"/>
      <c r="X38" s="27"/>
      <c r="Y38" s="27"/>
      <c r="Z38" s="27"/>
      <c r="AA38" s="24"/>
      <c r="AB38" s="24"/>
      <c r="AC38" s="24"/>
      <c r="AD38" s="24"/>
      <c r="AE38" s="24"/>
      <c r="AF38" s="7"/>
      <c r="AG38" s="7"/>
    </row>
    <row r="39" spans="2:37" ht="18" customHeight="1">
      <c r="B39" s="9" t="s">
        <v>156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73"/>
      <c r="W39" s="27"/>
      <c r="X39" s="27"/>
      <c r="Y39" s="27"/>
      <c r="Z39" s="27"/>
      <c r="AA39" s="24"/>
      <c r="AB39" s="24"/>
      <c r="AC39" s="24"/>
      <c r="AD39" s="24"/>
      <c r="AE39" s="24"/>
      <c r="AF39" s="7"/>
      <c r="AG39" s="7"/>
    </row>
    <row r="40" spans="2:37" ht="18" customHeight="1">
      <c r="B40" s="9" t="s">
        <v>57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73"/>
      <c r="W40" s="27"/>
      <c r="X40" s="27"/>
      <c r="Y40" s="27"/>
      <c r="Z40" s="27"/>
      <c r="AA40" s="24"/>
      <c r="AB40" s="24"/>
      <c r="AC40" s="24"/>
      <c r="AD40" s="24"/>
      <c r="AE40" s="24"/>
      <c r="AF40" s="7"/>
      <c r="AG40" s="7"/>
    </row>
    <row r="41" spans="2:37" ht="18" customHeight="1">
      <c r="B41" s="298" t="s">
        <v>134</v>
      </c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9"/>
      <c r="U41" s="9"/>
      <c r="V41" s="73"/>
      <c r="W41" s="27"/>
      <c r="X41" s="27"/>
      <c r="Y41" s="27"/>
      <c r="Z41" s="27"/>
      <c r="AA41" s="24"/>
      <c r="AB41" s="24"/>
      <c r="AC41" s="24"/>
      <c r="AD41" s="24"/>
      <c r="AE41" s="24"/>
      <c r="AF41" s="7"/>
      <c r="AG41" s="7"/>
    </row>
    <row r="42" spans="2:37" ht="22.5" customHeight="1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 t="s">
        <v>37</v>
      </c>
      <c r="U42" s="9"/>
      <c r="V42" s="73"/>
      <c r="W42" s="27"/>
      <c r="X42" s="27"/>
      <c r="Y42" s="27"/>
      <c r="Z42" s="27"/>
      <c r="AA42" s="24"/>
      <c r="AB42" s="24"/>
      <c r="AC42" s="24"/>
      <c r="AD42" s="24"/>
      <c r="AE42" s="24"/>
      <c r="AF42" s="7"/>
      <c r="AG42" s="7"/>
    </row>
    <row r="43" spans="2:37" s="96" customFormat="1" ht="22.5" customHeight="1"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36"/>
      <c r="W43" s="137"/>
      <c r="X43" s="137"/>
      <c r="Y43" s="137"/>
      <c r="Z43" s="137"/>
      <c r="AA43" s="131"/>
      <c r="AB43" s="131"/>
      <c r="AC43" s="131"/>
      <c r="AD43" s="131"/>
      <c r="AE43" s="131"/>
      <c r="AF43" s="138"/>
      <c r="AG43" s="138"/>
      <c r="AH43" s="102"/>
      <c r="AI43" s="102"/>
      <c r="AJ43" s="102"/>
      <c r="AK43" s="102"/>
    </row>
    <row r="44" spans="2:37" s="96" customFormat="1" ht="22.5" customHeight="1">
      <c r="B44" s="170" t="s">
        <v>41</v>
      </c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36"/>
      <c r="W44" s="137"/>
      <c r="X44" s="137"/>
      <c r="Y44" s="137"/>
      <c r="Z44" s="137"/>
      <c r="AA44" s="131"/>
      <c r="AB44" s="131"/>
      <c r="AC44" s="131"/>
      <c r="AD44" s="131"/>
      <c r="AE44" s="131"/>
      <c r="AF44" s="138"/>
      <c r="AG44" s="138"/>
      <c r="AH44" s="102"/>
      <c r="AI44" s="102"/>
      <c r="AJ44" s="102"/>
      <c r="AK44" s="102"/>
    </row>
    <row r="45" spans="2:37" s="96" customFormat="1" ht="22.5" customHeight="1">
      <c r="B45" s="232"/>
      <c r="C45" s="233"/>
      <c r="D45" s="233"/>
      <c r="E45" s="233"/>
      <c r="F45" s="233"/>
      <c r="G45" s="271"/>
      <c r="H45" s="232" t="s">
        <v>6</v>
      </c>
      <c r="I45" s="233"/>
      <c r="J45" s="233"/>
      <c r="K45" s="233"/>
      <c r="L45" s="233"/>
      <c r="M45" s="233"/>
      <c r="N45" s="233"/>
      <c r="O45" s="271"/>
      <c r="P45" s="234" t="s">
        <v>58</v>
      </c>
      <c r="Q45" s="235"/>
      <c r="R45" s="236"/>
      <c r="S45" s="234" t="s">
        <v>70</v>
      </c>
      <c r="T45" s="235"/>
      <c r="U45" s="236"/>
      <c r="V45" s="129"/>
      <c r="W45" s="137"/>
      <c r="X45" s="137"/>
      <c r="Y45" s="137"/>
      <c r="Z45" s="137"/>
      <c r="AA45" s="131"/>
      <c r="AB45" s="131"/>
      <c r="AC45" s="131"/>
      <c r="AD45" s="131"/>
      <c r="AE45" s="131"/>
      <c r="AF45" s="138"/>
      <c r="AG45" s="138"/>
      <c r="AH45" s="102"/>
      <c r="AI45" s="102"/>
      <c r="AJ45" s="102"/>
      <c r="AK45" s="102"/>
    </row>
    <row r="46" spans="2:37" s="96" customFormat="1" ht="22.5" customHeight="1">
      <c r="B46" s="272" t="s">
        <v>36</v>
      </c>
      <c r="C46" s="171" t="s">
        <v>19</v>
      </c>
      <c r="D46" s="171"/>
      <c r="E46" s="147"/>
      <c r="F46" s="147"/>
      <c r="G46" s="148"/>
      <c r="H46" s="237" t="s">
        <v>38</v>
      </c>
      <c r="I46" s="237"/>
      <c r="J46" s="237"/>
      <c r="K46" s="237"/>
      <c r="L46" s="237"/>
      <c r="M46" s="237"/>
      <c r="N46" s="237"/>
      <c r="O46" s="237"/>
      <c r="P46" s="218">
        <v>40000</v>
      </c>
      <c r="Q46" s="219"/>
      <c r="R46" s="220"/>
      <c r="S46" s="218">
        <v>20000</v>
      </c>
      <c r="T46" s="219"/>
      <c r="U46" s="220"/>
      <c r="V46" s="112"/>
      <c r="W46" s="137"/>
      <c r="X46" s="137"/>
      <c r="Y46" s="137"/>
      <c r="Z46" s="137"/>
      <c r="AA46" s="131"/>
      <c r="AB46" s="131"/>
      <c r="AC46" s="131"/>
      <c r="AD46" s="131"/>
      <c r="AE46" s="131"/>
      <c r="AF46" s="138"/>
      <c r="AG46" s="138"/>
      <c r="AH46" s="102"/>
      <c r="AI46" s="102"/>
      <c r="AJ46" s="102"/>
      <c r="AK46" s="102"/>
    </row>
    <row r="47" spans="2:37" s="96" customFormat="1" ht="22.5" customHeight="1">
      <c r="B47" s="273"/>
      <c r="C47" s="172" t="s">
        <v>45</v>
      </c>
      <c r="D47" s="172"/>
      <c r="E47" s="172"/>
      <c r="F47" s="172"/>
      <c r="G47" s="173"/>
      <c r="H47" s="255" t="s">
        <v>59</v>
      </c>
      <c r="I47" s="255"/>
      <c r="J47" s="255"/>
      <c r="K47" s="255"/>
      <c r="L47" s="255"/>
      <c r="M47" s="255"/>
      <c r="N47" s="255"/>
      <c r="O47" s="255"/>
      <c r="P47" s="218">
        <f>P46*0.1</f>
        <v>4000</v>
      </c>
      <c r="Q47" s="219"/>
      <c r="R47" s="220"/>
      <c r="S47" s="218">
        <f>S46*0.1</f>
        <v>2000</v>
      </c>
      <c r="T47" s="219"/>
      <c r="U47" s="220"/>
      <c r="V47" s="112"/>
      <c r="W47" s="137"/>
      <c r="X47" s="137"/>
      <c r="Y47" s="137"/>
      <c r="Z47" s="137"/>
      <c r="AA47" s="131"/>
      <c r="AB47" s="131"/>
      <c r="AC47" s="131"/>
      <c r="AD47" s="131"/>
      <c r="AE47" s="131"/>
      <c r="AF47" s="138"/>
      <c r="AG47" s="138"/>
      <c r="AH47" s="102"/>
      <c r="AI47" s="102"/>
      <c r="AJ47" s="102"/>
      <c r="AK47" s="102"/>
    </row>
    <row r="48" spans="2:37" s="96" customFormat="1" ht="22.5" customHeight="1" thickBot="1">
      <c r="B48" s="174" t="s">
        <v>29</v>
      </c>
      <c r="C48" s="175"/>
      <c r="D48" s="176"/>
      <c r="E48" s="176"/>
      <c r="F48" s="176"/>
      <c r="G48" s="177"/>
      <c r="H48" s="266" t="s">
        <v>60</v>
      </c>
      <c r="I48" s="267"/>
      <c r="J48" s="267"/>
      <c r="K48" s="267"/>
      <c r="L48" s="267"/>
      <c r="M48" s="267"/>
      <c r="N48" s="267"/>
      <c r="O48" s="267"/>
      <c r="P48" s="268">
        <f>(P46+P47)*0.3</f>
        <v>13200</v>
      </c>
      <c r="Q48" s="269"/>
      <c r="R48" s="270"/>
      <c r="S48" s="268">
        <f>(S46+S47)*0.3</f>
        <v>6600</v>
      </c>
      <c r="T48" s="269"/>
      <c r="U48" s="270"/>
      <c r="V48" s="112"/>
      <c r="W48" s="137"/>
      <c r="X48" s="137"/>
      <c r="Y48" s="137"/>
      <c r="Z48" s="137"/>
      <c r="AA48" s="131"/>
      <c r="AB48" s="131"/>
      <c r="AC48" s="131"/>
      <c r="AD48" s="131"/>
      <c r="AE48" s="131"/>
      <c r="AF48" s="138"/>
      <c r="AG48" s="138"/>
      <c r="AH48" s="102"/>
      <c r="AI48" s="102"/>
      <c r="AJ48" s="102"/>
      <c r="AK48" s="102"/>
    </row>
    <row r="49" spans="1:37" s="96" customFormat="1" ht="22.5" customHeight="1" thickTop="1">
      <c r="B49" s="258" t="s">
        <v>102</v>
      </c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60"/>
      <c r="P49" s="262">
        <f>SUM(P46:R48)</f>
        <v>57200</v>
      </c>
      <c r="Q49" s="263"/>
      <c r="R49" s="264"/>
      <c r="S49" s="262">
        <f>SUM(S46:U48)</f>
        <v>28600</v>
      </c>
      <c r="T49" s="263"/>
      <c r="U49" s="264"/>
      <c r="V49" s="112"/>
      <c r="W49" s="137"/>
      <c r="X49" s="137"/>
      <c r="Y49" s="137"/>
      <c r="Z49" s="137"/>
      <c r="AA49" s="131"/>
      <c r="AB49" s="131"/>
      <c r="AC49" s="131"/>
      <c r="AD49" s="131"/>
      <c r="AE49" s="131"/>
      <c r="AF49" s="138"/>
      <c r="AG49" s="138"/>
      <c r="AH49" s="102"/>
      <c r="AI49" s="102"/>
      <c r="AJ49" s="102"/>
      <c r="AK49" s="102"/>
    </row>
    <row r="50" spans="1:37" s="96" customFormat="1" ht="6" customHeight="1"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61"/>
      <c r="Q50" s="161"/>
      <c r="R50" s="161"/>
      <c r="S50" s="161"/>
      <c r="T50" s="161"/>
      <c r="U50" s="161"/>
      <c r="V50" s="112"/>
      <c r="W50" s="135"/>
    </row>
    <row r="51" spans="1:37" s="96" customFormat="1" ht="18" customHeight="1">
      <c r="B51" s="162" t="s">
        <v>25</v>
      </c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R51" s="162"/>
      <c r="S51" s="162"/>
      <c r="T51" s="162"/>
      <c r="U51" s="162"/>
      <c r="V51" s="136"/>
      <c r="W51" s="137"/>
      <c r="X51" s="137"/>
      <c r="Y51" s="137"/>
      <c r="Z51" s="137"/>
      <c r="AA51" s="131"/>
      <c r="AB51" s="131"/>
      <c r="AC51" s="131"/>
      <c r="AD51" s="131"/>
      <c r="AE51" s="131"/>
      <c r="AF51" s="138"/>
      <c r="AG51" s="138"/>
      <c r="AH51" s="102"/>
      <c r="AI51" s="102"/>
      <c r="AJ51" s="102"/>
      <c r="AK51" s="102"/>
    </row>
    <row r="52" spans="1:37" s="96" customFormat="1" ht="18" customHeight="1">
      <c r="A52" s="118"/>
      <c r="B52" s="183" t="s">
        <v>99</v>
      </c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37"/>
      <c r="W52" s="137"/>
      <c r="X52" s="137"/>
      <c r="Y52" s="137"/>
      <c r="Z52" s="137"/>
      <c r="AA52" s="131"/>
      <c r="AB52" s="131"/>
      <c r="AC52" s="131"/>
      <c r="AD52" s="131"/>
      <c r="AE52" s="131"/>
      <c r="AF52" s="138"/>
      <c r="AG52" s="138"/>
      <c r="AH52" s="102"/>
      <c r="AI52" s="102"/>
      <c r="AJ52" s="102"/>
      <c r="AK52" s="102"/>
    </row>
    <row r="53" spans="1:37" s="96" customFormat="1" ht="18" customHeight="1">
      <c r="A53" s="178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37"/>
      <c r="W53" s="137"/>
      <c r="X53" s="137"/>
      <c r="Y53" s="137"/>
      <c r="Z53" s="137"/>
      <c r="AA53" s="131"/>
      <c r="AB53" s="131"/>
      <c r="AC53" s="131"/>
      <c r="AD53" s="131"/>
      <c r="AE53" s="131"/>
      <c r="AF53" s="138"/>
      <c r="AG53" s="138"/>
      <c r="AH53" s="102"/>
      <c r="AI53" s="102"/>
      <c r="AJ53" s="102"/>
      <c r="AK53" s="102"/>
    </row>
    <row r="54" spans="1:37" s="96" customFormat="1" ht="18" customHeight="1">
      <c r="A54" s="118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37"/>
      <c r="W54" s="137"/>
      <c r="X54" s="137"/>
      <c r="Y54" s="137"/>
      <c r="Z54" s="137"/>
      <c r="AA54" s="131"/>
      <c r="AB54" s="131"/>
      <c r="AC54" s="131"/>
      <c r="AD54" s="131"/>
      <c r="AE54" s="131"/>
      <c r="AF54" s="138"/>
      <c r="AG54" s="138"/>
      <c r="AH54" s="102"/>
      <c r="AI54" s="102"/>
      <c r="AJ54" s="102"/>
      <c r="AK54" s="102"/>
    </row>
    <row r="55" spans="1:37" s="96" customFormat="1" ht="22.5" customHeight="1">
      <c r="B55" s="170" t="s">
        <v>76</v>
      </c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36"/>
      <c r="W55" s="137"/>
      <c r="X55" s="137"/>
      <c r="Y55" s="137"/>
      <c r="Z55" s="137"/>
      <c r="AA55" s="131"/>
      <c r="AB55" s="131"/>
      <c r="AC55" s="131"/>
      <c r="AD55" s="131"/>
      <c r="AE55" s="131"/>
      <c r="AF55" s="138"/>
      <c r="AG55" s="138"/>
      <c r="AH55" s="102"/>
      <c r="AI55" s="102"/>
      <c r="AJ55" s="102"/>
      <c r="AK55" s="102"/>
    </row>
    <row r="56" spans="1:37" s="96" customFormat="1" ht="22.5" customHeight="1">
      <c r="B56" s="231"/>
      <c r="C56" s="231"/>
      <c r="D56" s="231"/>
      <c r="E56" s="231"/>
      <c r="F56" s="231"/>
      <c r="G56" s="231"/>
      <c r="H56" s="232" t="s">
        <v>6</v>
      </c>
      <c r="I56" s="233"/>
      <c r="J56" s="233"/>
      <c r="K56" s="233"/>
      <c r="L56" s="233"/>
      <c r="M56" s="233"/>
      <c r="N56" s="233"/>
      <c r="O56" s="233"/>
      <c r="P56" s="265" t="s">
        <v>27</v>
      </c>
      <c r="Q56" s="265"/>
      <c r="R56" s="265"/>
      <c r="S56" s="162"/>
      <c r="T56" s="162"/>
      <c r="U56" s="162"/>
      <c r="V56" s="136"/>
      <c r="W56" s="137"/>
      <c r="X56" s="137"/>
      <c r="Y56" s="137"/>
      <c r="Z56" s="137"/>
      <c r="AA56" s="131"/>
      <c r="AB56" s="131"/>
      <c r="AC56" s="131"/>
      <c r="AD56" s="131"/>
      <c r="AE56" s="131"/>
      <c r="AF56" s="138"/>
      <c r="AG56" s="138"/>
      <c r="AH56" s="102"/>
      <c r="AI56" s="102"/>
      <c r="AJ56" s="102"/>
      <c r="AK56" s="102"/>
    </row>
    <row r="57" spans="1:37" s="96" customFormat="1" ht="22.5" customHeight="1">
      <c r="B57" s="200" t="s">
        <v>34</v>
      </c>
      <c r="C57" s="180" t="s">
        <v>78</v>
      </c>
      <c r="D57" s="180"/>
      <c r="E57" s="180"/>
      <c r="F57" s="180"/>
      <c r="G57" s="181"/>
      <c r="H57" s="291" t="s">
        <v>80</v>
      </c>
      <c r="I57" s="292"/>
      <c r="J57" s="292"/>
      <c r="K57" s="292"/>
      <c r="L57" s="292"/>
      <c r="M57" s="292"/>
      <c r="N57" s="292"/>
      <c r="O57" s="292"/>
      <c r="P57" s="218">
        <v>50000</v>
      </c>
      <c r="Q57" s="219"/>
      <c r="R57" s="220"/>
      <c r="S57" s="162"/>
      <c r="T57" s="162"/>
      <c r="U57" s="162"/>
      <c r="V57" s="136"/>
      <c r="W57" s="137"/>
      <c r="X57" s="137"/>
      <c r="Y57" s="137"/>
      <c r="Z57" s="137"/>
      <c r="AA57" s="131"/>
      <c r="AB57" s="131"/>
      <c r="AC57" s="131"/>
      <c r="AD57" s="131"/>
      <c r="AE57" s="131"/>
      <c r="AF57" s="138"/>
      <c r="AG57" s="138"/>
      <c r="AH57" s="102"/>
      <c r="AI57" s="102"/>
      <c r="AJ57" s="102"/>
      <c r="AK57" s="102"/>
    </row>
    <row r="58" spans="1:37" s="96" customFormat="1" ht="22.5" customHeight="1">
      <c r="B58" s="293" t="s">
        <v>35</v>
      </c>
      <c r="C58" s="172" t="s">
        <v>79</v>
      </c>
      <c r="D58" s="172"/>
      <c r="E58" s="172"/>
      <c r="F58" s="172"/>
      <c r="G58" s="173"/>
      <c r="H58" s="237" t="s">
        <v>81</v>
      </c>
      <c r="I58" s="237"/>
      <c r="J58" s="237"/>
      <c r="K58" s="237"/>
      <c r="L58" s="237"/>
      <c r="M58" s="237"/>
      <c r="N58" s="237"/>
      <c r="O58" s="237"/>
      <c r="P58" s="210">
        <v>30000</v>
      </c>
      <c r="Q58" s="211"/>
      <c r="R58" s="212"/>
      <c r="S58" s="162"/>
      <c r="T58" s="162"/>
      <c r="U58" s="162"/>
      <c r="V58" s="136"/>
      <c r="W58" s="137"/>
      <c r="X58" s="137"/>
      <c r="Y58" s="137"/>
      <c r="Z58" s="137"/>
      <c r="AA58" s="131"/>
      <c r="AB58" s="131"/>
      <c r="AC58" s="131"/>
      <c r="AD58" s="131"/>
      <c r="AE58" s="131"/>
      <c r="AF58" s="138"/>
      <c r="AG58" s="138"/>
      <c r="AH58" s="102"/>
      <c r="AI58" s="102"/>
      <c r="AJ58" s="102"/>
      <c r="AK58" s="102"/>
    </row>
    <row r="59" spans="1:37" s="96" customFormat="1" ht="22.5" customHeight="1">
      <c r="B59" s="293"/>
      <c r="C59" s="172" t="s">
        <v>45</v>
      </c>
      <c r="D59" s="172"/>
      <c r="E59" s="172"/>
      <c r="F59" s="172"/>
      <c r="G59" s="173"/>
      <c r="H59" s="255" t="s">
        <v>61</v>
      </c>
      <c r="I59" s="255"/>
      <c r="J59" s="255"/>
      <c r="K59" s="255"/>
      <c r="L59" s="255"/>
      <c r="M59" s="255"/>
      <c r="N59" s="255"/>
      <c r="O59" s="255"/>
      <c r="P59" s="218">
        <f>SUM(P57:R58)*0.1</f>
        <v>8000</v>
      </c>
      <c r="Q59" s="219"/>
      <c r="R59" s="220"/>
      <c r="S59" s="162"/>
      <c r="T59" s="162"/>
      <c r="U59" s="162"/>
      <c r="V59" s="136"/>
      <c r="W59" s="137"/>
      <c r="X59" s="137"/>
      <c r="Y59" s="137"/>
      <c r="Z59" s="137"/>
      <c r="AA59" s="131"/>
      <c r="AB59" s="131"/>
      <c r="AC59" s="131"/>
      <c r="AD59" s="131"/>
      <c r="AE59" s="131"/>
      <c r="AF59" s="138"/>
      <c r="AG59" s="138"/>
      <c r="AH59" s="102"/>
      <c r="AI59" s="102"/>
      <c r="AJ59" s="102"/>
      <c r="AK59" s="102"/>
    </row>
    <row r="60" spans="1:37" s="96" customFormat="1" ht="22.5" customHeight="1" thickBot="1">
      <c r="B60" s="174" t="s">
        <v>29</v>
      </c>
      <c r="C60" s="182"/>
      <c r="D60" s="176"/>
      <c r="E60" s="176"/>
      <c r="F60" s="176"/>
      <c r="G60" s="177"/>
      <c r="H60" s="266" t="s">
        <v>62</v>
      </c>
      <c r="I60" s="267"/>
      <c r="J60" s="267"/>
      <c r="K60" s="267"/>
      <c r="L60" s="267"/>
      <c r="M60" s="267"/>
      <c r="N60" s="267"/>
      <c r="O60" s="267"/>
      <c r="P60" s="268">
        <f>SUM(P57:R59)*0.3</f>
        <v>26400</v>
      </c>
      <c r="Q60" s="269"/>
      <c r="R60" s="270"/>
      <c r="S60" s="162"/>
      <c r="T60" s="162"/>
      <c r="U60" s="162"/>
      <c r="V60" s="136"/>
      <c r="W60" s="137"/>
      <c r="X60" s="137"/>
      <c r="Y60" s="137"/>
      <c r="Z60" s="137"/>
      <c r="AA60" s="131"/>
      <c r="AB60" s="131"/>
      <c r="AC60" s="131"/>
      <c r="AD60" s="131"/>
      <c r="AE60" s="131"/>
      <c r="AF60" s="138"/>
      <c r="AG60" s="138"/>
      <c r="AH60" s="102"/>
      <c r="AI60" s="102"/>
      <c r="AJ60" s="102"/>
      <c r="AK60" s="102"/>
    </row>
    <row r="61" spans="1:37" s="96" customFormat="1" ht="22.5" customHeight="1" thickTop="1">
      <c r="B61" s="258" t="s">
        <v>103</v>
      </c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60"/>
      <c r="P61" s="262">
        <f>SUM(P57:R60)</f>
        <v>114400</v>
      </c>
      <c r="Q61" s="263"/>
      <c r="R61" s="264"/>
      <c r="S61" s="162"/>
      <c r="T61" s="162"/>
      <c r="U61" s="162"/>
      <c r="V61" s="136"/>
      <c r="W61" s="137"/>
      <c r="X61" s="137"/>
      <c r="Y61" s="137"/>
      <c r="Z61" s="137"/>
      <c r="AA61" s="131"/>
      <c r="AB61" s="131"/>
      <c r="AC61" s="131"/>
      <c r="AD61" s="131"/>
      <c r="AE61" s="131"/>
      <c r="AF61" s="138"/>
      <c r="AG61" s="138"/>
      <c r="AH61" s="102"/>
      <c r="AI61" s="102"/>
      <c r="AJ61" s="102"/>
      <c r="AK61" s="102"/>
    </row>
    <row r="62" spans="1:37" s="96" customFormat="1" ht="6" customHeight="1"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61"/>
      <c r="Q62" s="161"/>
      <c r="R62" s="161"/>
      <c r="S62" s="161"/>
      <c r="T62" s="161"/>
      <c r="U62" s="161"/>
      <c r="V62" s="112"/>
      <c r="W62" s="135"/>
    </row>
    <row r="63" spans="1:37" s="96" customFormat="1" ht="18" customHeight="1">
      <c r="B63" s="162" t="s">
        <v>25</v>
      </c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R63" s="162"/>
      <c r="S63" s="162"/>
      <c r="T63" s="162"/>
      <c r="U63" s="162"/>
      <c r="V63" s="136"/>
      <c r="W63" s="137"/>
      <c r="X63" s="137"/>
      <c r="Y63" s="137"/>
      <c r="Z63" s="137"/>
      <c r="AA63" s="131"/>
      <c r="AB63" s="131"/>
      <c r="AC63" s="131"/>
      <c r="AD63" s="131"/>
      <c r="AE63" s="131"/>
      <c r="AF63" s="138"/>
      <c r="AG63" s="138"/>
      <c r="AH63" s="102"/>
      <c r="AI63" s="102"/>
      <c r="AJ63" s="102"/>
      <c r="AK63" s="102"/>
    </row>
    <row r="64" spans="1:37" s="96" customFormat="1" ht="18" customHeight="1">
      <c r="B64" s="162" t="s">
        <v>42</v>
      </c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36"/>
      <c r="W64" s="137"/>
      <c r="X64" s="137"/>
      <c r="Y64" s="137"/>
      <c r="Z64" s="137"/>
      <c r="AA64" s="131"/>
      <c r="AB64" s="131"/>
      <c r="AC64" s="131"/>
      <c r="AD64" s="131"/>
      <c r="AE64" s="131"/>
      <c r="AF64" s="138"/>
      <c r="AG64" s="138"/>
      <c r="AH64" s="102"/>
      <c r="AI64" s="102"/>
      <c r="AJ64" s="102"/>
      <c r="AK64" s="102"/>
    </row>
    <row r="65" spans="1:37" s="96" customFormat="1" ht="18" customHeight="1">
      <c r="B65" s="162" t="s">
        <v>77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36"/>
      <c r="W65" s="137"/>
      <c r="X65" s="137"/>
      <c r="Y65" s="137"/>
      <c r="Z65" s="137"/>
      <c r="AA65" s="131"/>
      <c r="AB65" s="131"/>
      <c r="AC65" s="131"/>
      <c r="AD65" s="131"/>
      <c r="AE65" s="131"/>
      <c r="AF65" s="138"/>
      <c r="AG65" s="138"/>
      <c r="AH65" s="102"/>
      <c r="AI65" s="102"/>
      <c r="AJ65" s="102"/>
      <c r="AK65" s="102"/>
    </row>
    <row r="66" spans="1:37" s="96" customFormat="1" ht="18" customHeight="1">
      <c r="A66" s="118"/>
      <c r="B66" s="183" t="s">
        <v>63</v>
      </c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37"/>
      <c r="W66" s="137"/>
      <c r="X66" s="137"/>
      <c r="Y66" s="137"/>
      <c r="Z66" s="137"/>
      <c r="AA66" s="131"/>
      <c r="AB66" s="131"/>
      <c r="AC66" s="131"/>
      <c r="AD66" s="131"/>
      <c r="AE66" s="131"/>
      <c r="AF66" s="138"/>
      <c r="AG66" s="138"/>
      <c r="AH66" s="102"/>
      <c r="AI66" s="102"/>
      <c r="AJ66" s="102"/>
      <c r="AK66" s="102"/>
    </row>
    <row r="67" spans="1:37" s="96" customFormat="1" ht="18" customHeight="1">
      <c r="A67" s="118"/>
      <c r="B67" s="183" t="s">
        <v>100</v>
      </c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37"/>
      <c r="W67" s="137"/>
      <c r="X67" s="137"/>
      <c r="Y67" s="137"/>
      <c r="Z67" s="137"/>
      <c r="AA67" s="131"/>
      <c r="AB67" s="131"/>
      <c r="AC67" s="131"/>
      <c r="AD67" s="131"/>
      <c r="AE67" s="131"/>
      <c r="AF67" s="138"/>
      <c r="AG67" s="138"/>
      <c r="AH67" s="102"/>
      <c r="AI67" s="102"/>
      <c r="AJ67" s="102"/>
      <c r="AK67" s="102"/>
    </row>
    <row r="68" spans="1:37" s="96" customFormat="1" ht="18" customHeight="1">
      <c r="A68" s="178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37"/>
      <c r="W68" s="137"/>
      <c r="X68" s="137"/>
      <c r="Y68" s="137"/>
      <c r="Z68" s="137"/>
      <c r="AA68" s="131"/>
      <c r="AB68" s="131"/>
      <c r="AC68" s="131"/>
      <c r="AD68" s="131"/>
      <c r="AE68" s="131"/>
      <c r="AF68" s="138"/>
      <c r="AG68" s="138"/>
      <c r="AH68" s="102"/>
      <c r="AI68" s="102"/>
      <c r="AJ68" s="102"/>
      <c r="AK68" s="102"/>
    </row>
    <row r="69" spans="1:37" s="96" customFormat="1" ht="18" customHeight="1">
      <c r="A69" s="118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37"/>
      <c r="W69" s="137"/>
      <c r="X69" s="137"/>
      <c r="Y69" s="137"/>
      <c r="Z69" s="137"/>
      <c r="AA69" s="131"/>
      <c r="AB69" s="131"/>
      <c r="AC69" s="131"/>
      <c r="AD69" s="131"/>
      <c r="AE69" s="131"/>
      <c r="AF69" s="138"/>
      <c r="AG69" s="138"/>
      <c r="AH69" s="102"/>
      <c r="AI69" s="102"/>
      <c r="AJ69" s="102"/>
      <c r="AK69" s="102"/>
    </row>
    <row r="70" spans="1:37" s="96" customFormat="1" ht="22.5" customHeight="1">
      <c r="B70" s="170" t="s">
        <v>149</v>
      </c>
      <c r="C70" s="184"/>
      <c r="P70" s="183"/>
      <c r="Q70" s="183"/>
      <c r="R70" s="183"/>
      <c r="S70" s="183"/>
      <c r="T70" s="183"/>
      <c r="U70" s="183"/>
      <c r="V70" s="137"/>
      <c r="W70" s="137"/>
      <c r="X70" s="137"/>
      <c r="Y70" s="137"/>
      <c r="Z70" s="137"/>
      <c r="AA70" s="131"/>
      <c r="AB70" s="131"/>
      <c r="AC70" s="131"/>
      <c r="AD70" s="131"/>
      <c r="AE70" s="131"/>
      <c r="AF70" s="138"/>
      <c r="AG70" s="138"/>
      <c r="AH70" s="102"/>
      <c r="AI70" s="102"/>
      <c r="AJ70" s="102"/>
      <c r="AK70" s="102"/>
    </row>
    <row r="71" spans="1:37" s="96" customFormat="1" ht="22.5" customHeight="1">
      <c r="B71" s="232"/>
      <c r="C71" s="233"/>
      <c r="D71" s="233"/>
      <c r="E71" s="233"/>
      <c r="F71" s="233"/>
      <c r="G71" s="271"/>
      <c r="H71" s="232" t="s">
        <v>6</v>
      </c>
      <c r="I71" s="233"/>
      <c r="J71" s="233"/>
      <c r="K71" s="233"/>
      <c r="L71" s="233"/>
      <c r="M71" s="233"/>
      <c r="N71" s="233"/>
      <c r="O71" s="271"/>
      <c r="P71" s="234" t="s">
        <v>44</v>
      </c>
      <c r="Q71" s="235"/>
      <c r="R71" s="236"/>
      <c r="S71" s="162"/>
      <c r="T71" s="162"/>
      <c r="U71" s="162"/>
      <c r="V71" s="136"/>
      <c r="W71" s="137"/>
      <c r="X71" s="137"/>
      <c r="Y71" s="137"/>
      <c r="Z71" s="137"/>
      <c r="AA71" s="131"/>
      <c r="AB71" s="131"/>
      <c r="AC71" s="131"/>
      <c r="AD71" s="131"/>
      <c r="AE71" s="131"/>
      <c r="AF71" s="138"/>
      <c r="AG71" s="138"/>
      <c r="AH71" s="102"/>
      <c r="AI71" s="102"/>
      <c r="AJ71" s="102"/>
      <c r="AK71" s="102"/>
    </row>
    <row r="72" spans="1:37" s="96" customFormat="1" ht="22.5" customHeight="1">
      <c r="B72" s="279" t="s">
        <v>30</v>
      </c>
      <c r="C72" s="280"/>
      <c r="D72" s="280"/>
      <c r="E72" s="280"/>
      <c r="F72" s="280"/>
      <c r="G72" s="281"/>
      <c r="H72" s="237" t="s">
        <v>159</v>
      </c>
      <c r="I72" s="237"/>
      <c r="J72" s="237"/>
      <c r="K72" s="237"/>
      <c r="L72" s="237"/>
      <c r="M72" s="237"/>
      <c r="N72" s="237"/>
      <c r="O72" s="237"/>
      <c r="P72" s="282">
        <v>50000</v>
      </c>
      <c r="Q72" s="283"/>
      <c r="R72" s="284"/>
      <c r="S72" s="185" t="s">
        <v>101</v>
      </c>
      <c r="T72" s="186"/>
      <c r="U72" s="186"/>
      <c r="V72" s="135"/>
      <c r="W72" s="135"/>
      <c r="X72" s="135"/>
      <c r="Y72" s="135"/>
      <c r="Z72" s="135"/>
      <c r="AA72" s="100"/>
      <c r="AB72" s="131"/>
      <c r="AC72" s="131"/>
      <c r="AD72" s="131"/>
      <c r="AE72" s="131"/>
      <c r="AF72" s="99"/>
      <c r="AG72" s="139"/>
      <c r="AH72" s="102"/>
      <c r="AI72" s="102"/>
      <c r="AJ72" s="102"/>
      <c r="AK72" s="102"/>
    </row>
    <row r="73" spans="1:37" s="96" customFormat="1" ht="22.5" customHeight="1">
      <c r="B73" s="285" t="s">
        <v>31</v>
      </c>
      <c r="C73" s="286"/>
      <c r="D73" s="286"/>
      <c r="E73" s="286"/>
      <c r="F73" s="286"/>
      <c r="G73" s="287"/>
      <c r="H73" s="237" t="s">
        <v>160</v>
      </c>
      <c r="I73" s="237"/>
      <c r="J73" s="237"/>
      <c r="K73" s="237"/>
      <c r="L73" s="237"/>
      <c r="M73" s="237"/>
      <c r="N73" s="237"/>
      <c r="O73" s="237"/>
      <c r="P73" s="288">
        <v>100000</v>
      </c>
      <c r="Q73" s="289"/>
      <c r="R73" s="290"/>
      <c r="S73" s="185" t="s">
        <v>101</v>
      </c>
      <c r="T73" s="186"/>
      <c r="U73" s="186"/>
      <c r="V73" s="135"/>
      <c r="W73" s="135"/>
      <c r="X73" s="135"/>
      <c r="Y73" s="135"/>
      <c r="Z73" s="135"/>
      <c r="AA73" s="100"/>
      <c r="AB73" s="131"/>
      <c r="AC73" s="131"/>
      <c r="AD73" s="131"/>
      <c r="AE73" s="131"/>
      <c r="AF73" s="99"/>
      <c r="AG73" s="139"/>
      <c r="AH73" s="102"/>
      <c r="AI73" s="102"/>
      <c r="AJ73" s="102"/>
      <c r="AK73" s="102"/>
    </row>
    <row r="74" spans="1:37" s="96" customFormat="1" ht="6" customHeight="1"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61"/>
      <c r="Q74" s="161"/>
      <c r="R74" s="161"/>
      <c r="S74" s="161"/>
      <c r="T74" s="161"/>
      <c r="U74" s="161"/>
      <c r="V74" s="112"/>
      <c r="W74" s="135"/>
    </row>
    <row r="75" spans="1:37" s="96" customFormat="1" ht="18" customHeight="1">
      <c r="B75" s="162" t="s">
        <v>25</v>
      </c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R75" s="162"/>
      <c r="S75" s="162"/>
      <c r="T75" s="162"/>
      <c r="U75" s="162"/>
      <c r="V75" s="136"/>
      <c r="W75" s="137"/>
      <c r="X75" s="137"/>
      <c r="Y75" s="137"/>
      <c r="Z75" s="137"/>
      <c r="AA75" s="131"/>
      <c r="AB75" s="131"/>
      <c r="AC75" s="131"/>
      <c r="AD75" s="131"/>
      <c r="AE75" s="131"/>
      <c r="AF75" s="138"/>
      <c r="AG75" s="138"/>
      <c r="AH75" s="102"/>
      <c r="AI75" s="102"/>
      <c r="AJ75" s="102"/>
      <c r="AK75" s="102"/>
    </row>
    <row r="76" spans="1:37" s="96" customFormat="1" ht="18" customHeight="1">
      <c r="A76" s="118"/>
      <c r="B76" s="183" t="s">
        <v>150</v>
      </c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37"/>
      <c r="W76" s="137"/>
      <c r="X76" s="137"/>
      <c r="Y76" s="137"/>
      <c r="Z76" s="137"/>
      <c r="AA76" s="131"/>
      <c r="AB76" s="131"/>
      <c r="AC76" s="131"/>
      <c r="AD76" s="131"/>
      <c r="AE76" s="131"/>
      <c r="AF76" s="138"/>
      <c r="AG76" s="138"/>
      <c r="AH76" s="102"/>
      <c r="AI76" s="102"/>
      <c r="AJ76" s="102"/>
      <c r="AK76" s="102"/>
    </row>
    <row r="77" spans="1:37" s="96" customFormat="1" ht="18" customHeight="1">
      <c r="A77" s="178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37"/>
      <c r="W77" s="137"/>
      <c r="X77" s="137"/>
      <c r="Y77" s="137"/>
      <c r="Z77" s="137"/>
      <c r="AA77" s="131"/>
      <c r="AB77" s="131"/>
      <c r="AC77" s="131"/>
      <c r="AD77" s="131"/>
      <c r="AE77" s="131"/>
      <c r="AF77" s="138"/>
      <c r="AG77" s="138"/>
      <c r="AH77" s="102"/>
      <c r="AI77" s="102"/>
      <c r="AJ77" s="102"/>
      <c r="AK77" s="102"/>
    </row>
    <row r="78" spans="1:37" s="96" customFormat="1" ht="18" customHeight="1">
      <c r="A78" s="118"/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37"/>
      <c r="W78" s="137"/>
      <c r="X78" s="137"/>
      <c r="Y78" s="137"/>
      <c r="Z78" s="137"/>
      <c r="AA78" s="131"/>
      <c r="AB78" s="131"/>
      <c r="AC78" s="131"/>
      <c r="AD78" s="131"/>
      <c r="AE78" s="131"/>
      <c r="AF78" s="138"/>
      <c r="AG78" s="138"/>
      <c r="AH78" s="102"/>
      <c r="AI78" s="102"/>
      <c r="AJ78" s="102"/>
      <c r="AK78" s="102"/>
    </row>
    <row r="79" spans="1:37" s="96" customFormat="1" ht="22.5" customHeight="1">
      <c r="B79" s="170" t="s">
        <v>162</v>
      </c>
      <c r="C79" s="184"/>
      <c r="G79" s="187" t="s">
        <v>163</v>
      </c>
      <c r="I79" s="187"/>
      <c r="P79" s="183"/>
      <c r="Q79" s="183"/>
      <c r="R79" s="183"/>
      <c r="S79" s="183"/>
      <c r="T79" s="183"/>
      <c r="U79" s="183"/>
      <c r="V79" s="137"/>
      <c r="W79" s="137"/>
      <c r="X79" s="137"/>
      <c r="Y79" s="137"/>
      <c r="Z79" s="137"/>
      <c r="AA79" s="131"/>
      <c r="AB79" s="131"/>
      <c r="AC79" s="131"/>
      <c r="AD79" s="131"/>
      <c r="AE79" s="131"/>
      <c r="AF79" s="138"/>
      <c r="AG79" s="138"/>
      <c r="AH79" s="102"/>
      <c r="AI79" s="102"/>
      <c r="AJ79" s="102"/>
      <c r="AK79" s="102"/>
    </row>
    <row r="80" spans="1:37" s="96" customFormat="1" ht="18" customHeight="1">
      <c r="B80" s="162" t="s">
        <v>25</v>
      </c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R80" s="162"/>
      <c r="S80" s="162"/>
      <c r="T80" s="162"/>
      <c r="U80" s="162"/>
      <c r="V80" s="136"/>
      <c r="W80" s="137"/>
      <c r="X80" s="137"/>
      <c r="Y80" s="137"/>
      <c r="Z80" s="137"/>
      <c r="AA80" s="131"/>
      <c r="AB80" s="131"/>
      <c r="AC80" s="131"/>
      <c r="AD80" s="131"/>
      <c r="AE80" s="131"/>
      <c r="AF80" s="138"/>
      <c r="AG80" s="138"/>
      <c r="AH80" s="102"/>
      <c r="AI80" s="102"/>
      <c r="AJ80" s="102"/>
      <c r="AK80" s="102"/>
    </row>
    <row r="81" spans="1:43" s="96" customFormat="1" ht="18" customHeight="1">
      <c r="A81" s="118"/>
      <c r="B81" s="183" t="s">
        <v>167</v>
      </c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37"/>
      <c r="W81" s="137"/>
      <c r="X81" s="137"/>
      <c r="Y81" s="137"/>
      <c r="Z81" s="137"/>
      <c r="AA81" s="131"/>
      <c r="AB81" s="131"/>
      <c r="AC81" s="131"/>
      <c r="AD81" s="131"/>
      <c r="AE81" s="131"/>
      <c r="AF81" s="138"/>
      <c r="AG81" s="138"/>
      <c r="AH81" s="102"/>
      <c r="AI81" s="102"/>
      <c r="AJ81" s="102"/>
      <c r="AK81" s="102"/>
    </row>
    <row r="82" spans="1:43" s="96" customFormat="1" ht="18" customHeight="1">
      <c r="A82" s="118"/>
      <c r="B82" s="183" t="s">
        <v>165</v>
      </c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37"/>
      <c r="W82" s="137"/>
      <c r="X82" s="137"/>
      <c r="Y82" s="137"/>
      <c r="Z82" s="137"/>
      <c r="AA82" s="131"/>
      <c r="AB82" s="131"/>
      <c r="AC82" s="131"/>
      <c r="AD82" s="131"/>
      <c r="AE82" s="131"/>
      <c r="AF82" s="138"/>
      <c r="AG82" s="138"/>
      <c r="AH82" s="102"/>
      <c r="AI82" s="102"/>
      <c r="AJ82" s="102"/>
      <c r="AK82" s="102"/>
    </row>
    <row r="83" spans="1:43" s="96" customFormat="1" ht="18" customHeight="1">
      <c r="A83" s="118"/>
      <c r="B83" s="183" t="s">
        <v>151</v>
      </c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37"/>
      <c r="W83" s="137"/>
      <c r="X83" s="137"/>
      <c r="Y83" s="137"/>
      <c r="Z83" s="137"/>
      <c r="AA83" s="131"/>
      <c r="AB83" s="131"/>
      <c r="AC83" s="131"/>
      <c r="AD83" s="131"/>
      <c r="AE83" s="131"/>
      <c r="AF83" s="138"/>
      <c r="AG83" s="138"/>
      <c r="AH83" s="102"/>
      <c r="AI83" s="102"/>
      <c r="AJ83" s="102"/>
      <c r="AK83" s="102"/>
    </row>
    <row r="84" spans="1:43" s="99" customFormat="1" ht="6" customHeight="1">
      <c r="B84" s="276"/>
      <c r="C84" s="276"/>
      <c r="D84" s="276"/>
      <c r="E84" s="276"/>
      <c r="F84" s="276"/>
      <c r="G84" s="276"/>
      <c r="H84" s="276"/>
      <c r="I84" s="276"/>
      <c r="J84" s="276"/>
      <c r="K84" s="276"/>
      <c r="L84" s="276"/>
      <c r="M84" s="276"/>
      <c r="N84" s="276"/>
      <c r="O84" s="276"/>
      <c r="P84" s="278"/>
      <c r="Q84" s="278"/>
      <c r="R84" s="278"/>
      <c r="S84" s="110"/>
      <c r="T84" s="110"/>
      <c r="U84" s="110"/>
      <c r="V84" s="110"/>
      <c r="W84" s="110"/>
      <c r="X84" s="137"/>
      <c r="Y84" s="137"/>
      <c r="Z84" s="137"/>
      <c r="AA84" s="131"/>
      <c r="AB84" s="131"/>
      <c r="AC84" s="131"/>
      <c r="AD84" s="131"/>
      <c r="AE84" s="131"/>
      <c r="AF84" s="138"/>
      <c r="AG84" s="138"/>
      <c r="AH84" s="102"/>
      <c r="AI84" s="102"/>
      <c r="AJ84" s="102"/>
      <c r="AK84" s="102"/>
    </row>
    <row r="85" spans="1:43" s="107" customFormat="1" ht="22.5" customHeight="1">
      <c r="B85" s="277" t="s">
        <v>166</v>
      </c>
      <c r="C85" s="277"/>
      <c r="D85" s="277"/>
      <c r="E85" s="277"/>
      <c r="F85" s="277"/>
      <c r="G85" s="277"/>
      <c r="H85" s="237" t="s">
        <v>161</v>
      </c>
      <c r="I85" s="237"/>
      <c r="J85" s="237"/>
      <c r="K85" s="237"/>
      <c r="L85" s="237"/>
      <c r="M85" s="237"/>
      <c r="N85" s="237"/>
      <c r="O85" s="237"/>
      <c r="P85" s="238" t="str">
        <f>IF(P10="","",7000*P10*T9)</f>
        <v/>
      </c>
      <c r="Q85" s="238"/>
      <c r="R85" s="238"/>
      <c r="S85" s="185" t="s">
        <v>164</v>
      </c>
      <c r="T85" s="131"/>
      <c r="U85" s="131"/>
      <c r="V85" s="131"/>
      <c r="W85" s="131"/>
    </row>
    <row r="86" spans="1:43" s="96" customFormat="1" ht="18" customHeight="1">
      <c r="A86" s="178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37"/>
      <c r="W86" s="137"/>
      <c r="X86" s="137"/>
      <c r="Y86" s="137"/>
      <c r="Z86" s="137"/>
      <c r="AA86" s="131"/>
      <c r="AB86" s="131"/>
      <c r="AC86" s="131"/>
      <c r="AD86" s="131"/>
      <c r="AE86" s="131"/>
      <c r="AF86" s="138"/>
      <c r="AG86" s="138"/>
      <c r="AH86" s="102"/>
      <c r="AI86" s="102"/>
      <c r="AJ86" s="102"/>
      <c r="AK86" s="102"/>
    </row>
    <row r="87" spans="1:43" s="96" customFormat="1" ht="18" customHeight="1">
      <c r="A87" s="118"/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37"/>
      <c r="W87" s="137"/>
      <c r="X87" s="137"/>
      <c r="Y87" s="137"/>
      <c r="Z87" s="137"/>
      <c r="AA87" s="131"/>
      <c r="AB87" s="131"/>
      <c r="AC87" s="131"/>
      <c r="AD87" s="131"/>
      <c r="AE87" s="131"/>
      <c r="AF87" s="138"/>
      <c r="AG87" s="138"/>
      <c r="AH87" s="102"/>
      <c r="AI87" s="102"/>
      <c r="AJ87" s="102"/>
      <c r="AK87" s="102"/>
    </row>
    <row r="88" spans="1:43" s="96" customFormat="1" ht="22.5" customHeight="1">
      <c r="B88" s="170" t="s">
        <v>152</v>
      </c>
      <c r="C88" s="162"/>
      <c r="D88" s="162"/>
      <c r="E88" s="162"/>
      <c r="F88" s="162"/>
      <c r="G88" s="187" t="s">
        <v>154</v>
      </c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36"/>
      <c r="W88" s="137"/>
      <c r="X88" s="137"/>
      <c r="Y88" s="137"/>
      <c r="Z88" s="137"/>
      <c r="AA88" s="131"/>
      <c r="AB88" s="131"/>
      <c r="AC88" s="131"/>
      <c r="AD88" s="131"/>
      <c r="AE88" s="131"/>
      <c r="AF88" s="138"/>
      <c r="AG88" s="138"/>
      <c r="AH88" s="102"/>
      <c r="AI88" s="102"/>
      <c r="AJ88" s="102"/>
      <c r="AK88" s="102"/>
    </row>
    <row r="89" spans="1:43" s="96" customFormat="1" ht="18" customHeight="1">
      <c r="B89" s="162" t="s">
        <v>25</v>
      </c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R89" s="162"/>
      <c r="S89" s="162"/>
      <c r="T89" s="162"/>
      <c r="U89" s="162"/>
      <c r="V89" s="136"/>
      <c r="W89" s="137"/>
      <c r="X89" s="137"/>
      <c r="Y89" s="137"/>
      <c r="Z89" s="137"/>
      <c r="AA89" s="131"/>
      <c r="AB89" s="131"/>
      <c r="AC89" s="131"/>
      <c r="AD89" s="131"/>
      <c r="AE89" s="131"/>
      <c r="AF89" s="138"/>
      <c r="AG89" s="138"/>
      <c r="AH89" s="102"/>
      <c r="AI89" s="102"/>
      <c r="AJ89" s="102"/>
      <c r="AK89" s="102"/>
    </row>
    <row r="90" spans="1:43" s="118" customFormat="1" ht="18" customHeight="1">
      <c r="B90" s="183" t="s">
        <v>43</v>
      </c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37"/>
      <c r="W90" s="137"/>
      <c r="X90" s="137"/>
      <c r="Y90" s="137"/>
      <c r="Z90" s="137"/>
      <c r="AA90" s="131"/>
      <c r="AB90" s="131"/>
      <c r="AC90" s="131"/>
      <c r="AD90" s="131"/>
      <c r="AE90" s="131"/>
      <c r="AF90" s="138"/>
      <c r="AG90" s="138"/>
      <c r="AH90" s="102"/>
      <c r="AI90" s="102"/>
      <c r="AJ90" s="102"/>
      <c r="AK90" s="102"/>
    </row>
    <row r="91" spans="1:43" s="118" customFormat="1" ht="18" customHeight="1">
      <c r="B91" s="183" t="s">
        <v>153</v>
      </c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37"/>
      <c r="W91" s="137"/>
      <c r="X91" s="137"/>
      <c r="Y91" s="137"/>
      <c r="Z91" s="137"/>
      <c r="AA91" s="131"/>
      <c r="AB91" s="131"/>
      <c r="AC91" s="131"/>
      <c r="AD91" s="131"/>
      <c r="AE91" s="131"/>
      <c r="AF91" s="138"/>
      <c r="AG91" s="138"/>
      <c r="AH91" s="102"/>
      <c r="AI91" s="102"/>
      <c r="AJ91" s="102"/>
      <c r="AK91" s="102"/>
    </row>
    <row r="92" spans="1:43" s="20" customFormat="1" ht="22.5" customHeight="1">
      <c r="A92" s="5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73"/>
      <c r="W92" s="27"/>
      <c r="X92" s="27"/>
      <c r="Y92" s="27"/>
      <c r="Z92" s="27"/>
      <c r="AA92" s="24"/>
      <c r="AB92" s="24"/>
      <c r="AC92" s="24"/>
      <c r="AD92" s="24"/>
      <c r="AE92" s="24"/>
      <c r="AF92" s="7"/>
      <c r="AG92" s="7"/>
      <c r="AL92" s="5"/>
      <c r="AM92" s="5"/>
      <c r="AN92" s="5"/>
      <c r="AO92" s="5"/>
      <c r="AP92" s="5"/>
      <c r="AQ92" s="5"/>
    </row>
    <row r="93" spans="1:43" s="20" customFormat="1" ht="22.5" customHeight="1">
      <c r="A93" s="5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73"/>
      <c r="W93" s="27"/>
      <c r="X93" s="27"/>
      <c r="Y93" s="27"/>
      <c r="Z93" s="27"/>
      <c r="AA93" s="24"/>
      <c r="AB93" s="24"/>
      <c r="AC93" s="24"/>
      <c r="AD93" s="24"/>
      <c r="AE93" s="24"/>
      <c r="AF93" s="7"/>
      <c r="AG93" s="7"/>
      <c r="AL93" s="5"/>
      <c r="AM93" s="5"/>
      <c r="AN93" s="5"/>
      <c r="AO93" s="5"/>
      <c r="AP93" s="5"/>
      <c r="AQ93" s="5"/>
    </row>
    <row r="94" spans="1:43" s="20" customFormat="1" ht="22.5" customHeight="1">
      <c r="A94" s="5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73"/>
      <c r="W94" s="27"/>
      <c r="X94" s="27"/>
      <c r="Y94" s="27"/>
      <c r="Z94" s="27"/>
      <c r="AA94" s="24"/>
      <c r="AB94" s="24"/>
      <c r="AC94" s="24"/>
      <c r="AD94" s="24"/>
      <c r="AE94" s="24"/>
      <c r="AF94" s="7"/>
      <c r="AG94" s="7"/>
      <c r="AL94" s="5"/>
      <c r="AM94" s="5"/>
      <c r="AN94" s="5"/>
      <c r="AO94" s="5"/>
      <c r="AP94" s="5"/>
      <c r="AQ94" s="5"/>
    </row>
    <row r="95" spans="1:43" s="20" customFormat="1" ht="22.5" customHeight="1">
      <c r="A95" s="5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73"/>
      <c r="W95" s="27"/>
      <c r="X95" s="27"/>
      <c r="Y95" s="27"/>
      <c r="Z95" s="27"/>
      <c r="AA95" s="24"/>
      <c r="AB95" s="24"/>
      <c r="AC95" s="24"/>
      <c r="AD95" s="24"/>
      <c r="AE95" s="24"/>
      <c r="AF95" s="7"/>
      <c r="AG95" s="7"/>
      <c r="AL95" s="5"/>
      <c r="AM95" s="5"/>
      <c r="AN95" s="5"/>
      <c r="AO95" s="5"/>
      <c r="AP95" s="5"/>
      <c r="AQ95" s="5"/>
    </row>
    <row r="96" spans="1:43" s="20" customFormat="1" ht="22.5" customHeight="1">
      <c r="A96" s="5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73"/>
      <c r="W96" s="27"/>
      <c r="X96" s="27"/>
      <c r="Y96" s="27"/>
      <c r="Z96" s="27"/>
      <c r="AA96" s="24"/>
      <c r="AB96" s="24"/>
      <c r="AC96" s="24"/>
      <c r="AD96" s="24"/>
      <c r="AE96" s="24"/>
      <c r="AF96" s="7"/>
      <c r="AG96" s="7"/>
      <c r="AL96" s="5"/>
      <c r="AM96" s="5"/>
      <c r="AN96" s="5"/>
      <c r="AO96" s="5"/>
      <c r="AP96" s="5"/>
      <c r="AQ96" s="5"/>
    </row>
    <row r="97" spans="1:43" s="20" customFormat="1" ht="22.5" customHeight="1">
      <c r="A97" s="5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73"/>
      <c r="W97" s="27"/>
      <c r="X97" s="27"/>
      <c r="Y97" s="27"/>
      <c r="Z97" s="27"/>
      <c r="AA97" s="24"/>
      <c r="AB97" s="24"/>
      <c r="AC97" s="24"/>
      <c r="AD97" s="24"/>
      <c r="AE97" s="24"/>
      <c r="AF97" s="7"/>
      <c r="AG97" s="7"/>
      <c r="AL97" s="5"/>
      <c r="AM97" s="5"/>
      <c r="AN97" s="5"/>
      <c r="AO97" s="5"/>
      <c r="AP97" s="5"/>
      <c r="AQ97" s="5"/>
    </row>
    <row r="98" spans="1:43" s="20" customFormat="1" ht="22.5" customHeight="1">
      <c r="A98" s="5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73"/>
      <c r="W98" s="27"/>
      <c r="X98" s="27"/>
      <c r="Y98" s="27"/>
      <c r="Z98" s="27"/>
      <c r="AA98" s="24"/>
      <c r="AB98" s="24"/>
      <c r="AC98" s="24"/>
      <c r="AD98" s="24"/>
      <c r="AE98" s="24"/>
      <c r="AF98" s="7"/>
      <c r="AG98" s="7"/>
      <c r="AL98" s="5"/>
      <c r="AM98" s="5"/>
      <c r="AN98" s="5"/>
      <c r="AO98" s="5"/>
      <c r="AP98" s="5"/>
      <c r="AQ98" s="5"/>
    </row>
    <row r="99" spans="1:43" s="20" customFormat="1" ht="22.5" customHeight="1">
      <c r="A99" s="5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73"/>
      <c r="W99" s="27"/>
      <c r="X99" s="27"/>
      <c r="Y99" s="27"/>
      <c r="Z99" s="27"/>
      <c r="AA99" s="24"/>
      <c r="AB99" s="24"/>
      <c r="AC99" s="24"/>
      <c r="AD99" s="24"/>
      <c r="AE99" s="24"/>
      <c r="AF99" s="7"/>
      <c r="AG99" s="7"/>
      <c r="AL99" s="5"/>
      <c r="AM99" s="5"/>
      <c r="AN99" s="5"/>
      <c r="AO99" s="5"/>
      <c r="AP99" s="5"/>
      <c r="AQ99" s="5"/>
    </row>
    <row r="100" spans="1:43" s="20" customFormat="1" ht="22.5" customHeight="1">
      <c r="A100" s="5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73"/>
      <c r="W100" s="27"/>
      <c r="X100" s="27"/>
      <c r="Y100" s="27"/>
      <c r="Z100" s="27"/>
      <c r="AA100" s="24"/>
      <c r="AB100" s="24"/>
      <c r="AC100" s="24"/>
      <c r="AD100" s="24"/>
      <c r="AE100" s="24"/>
      <c r="AF100" s="7"/>
      <c r="AG100" s="7"/>
      <c r="AL100" s="5"/>
      <c r="AM100" s="5"/>
      <c r="AN100" s="5"/>
      <c r="AO100" s="5"/>
      <c r="AP100" s="5"/>
      <c r="AQ100" s="5"/>
    </row>
    <row r="101" spans="1:43" s="20" customFormat="1" ht="22.5" customHeight="1">
      <c r="A101" s="5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73"/>
      <c r="W101" s="27"/>
      <c r="X101" s="27"/>
      <c r="Y101" s="27"/>
      <c r="Z101" s="27"/>
      <c r="AA101" s="24"/>
      <c r="AB101" s="24"/>
      <c r="AC101" s="24"/>
      <c r="AD101" s="24"/>
      <c r="AE101" s="24"/>
      <c r="AF101" s="7"/>
      <c r="AG101" s="7"/>
      <c r="AL101" s="5"/>
      <c r="AM101" s="5"/>
      <c r="AN101" s="5"/>
      <c r="AO101" s="5"/>
      <c r="AP101" s="5"/>
      <c r="AQ101" s="5"/>
    </row>
    <row r="102" spans="1:43" s="20" customFormat="1" ht="22.5" customHeight="1">
      <c r="A102" s="5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73"/>
      <c r="W102" s="27"/>
      <c r="X102" s="27"/>
      <c r="Y102" s="27"/>
      <c r="Z102" s="27"/>
      <c r="AA102" s="24"/>
      <c r="AB102" s="24"/>
      <c r="AC102" s="24"/>
      <c r="AD102" s="24"/>
      <c r="AE102" s="24"/>
      <c r="AF102" s="7"/>
      <c r="AG102" s="7"/>
      <c r="AL102" s="5"/>
      <c r="AM102" s="5"/>
      <c r="AN102" s="5"/>
      <c r="AO102" s="5"/>
      <c r="AP102" s="5"/>
      <c r="AQ102" s="5"/>
    </row>
    <row r="103" spans="1:43" s="20" customFormat="1" ht="22.5" customHeight="1">
      <c r="A103" s="5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73"/>
      <c r="W103" s="27"/>
      <c r="X103" s="27"/>
      <c r="Y103" s="27"/>
      <c r="Z103" s="27"/>
      <c r="AA103" s="24"/>
      <c r="AB103" s="24"/>
      <c r="AC103" s="24"/>
      <c r="AD103" s="24"/>
      <c r="AE103" s="24"/>
      <c r="AF103" s="7"/>
      <c r="AG103" s="7"/>
      <c r="AL103" s="5"/>
      <c r="AM103" s="5"/>
      <c r="AN103" s="5"/>
      <c r="AO103" s="5"/>
      <c r="AP103" s="5"/>
      <c r="AQ103" s="5"/>
    </row>
    <row r="104" spans="1:43" s="20" customFormat="1" ht="22.5" customHeight="1">
      <c r="A104" s="5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73"/>
      <c r="W104" s="27"/>
      <c r="X104" s="27"/>
      <c r="Y104" s="27"/>
      <c r="Z104" s="27"/>
      <c r="AA104" s="24"/>
      <c r="AB104" s="24"/>
      <c r="AC104" s="24"/>
      <c r="AD104" s="24"/>
      <c r="AE104" s="24"/>
      <c r="AF104" s="7"/>
      <c r="AG104" s="7"/>
      <c r="AL104" s="5"/>
      <c r="AM104" s="5"/>
      <c r="AN104" s="5"/>
      <c r="AO104" s="5"/>
      <c r="AP104" s="5"/>
      <c r="AQ104" s="5"/>
    </row>
    <row r="105" spans="1:43" s="20" customFormat="1" ht="22.5" customHeight="1">
      <c r="A105" s="5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73"/>
      <c r="W105" s="27"/>
      <c r="X105" s="27"/>
      <c r="Y105" s="27"/>
      <c r="Z105" s="27"/>
      <c r="AA105" s="24"/>
      <c r="AB105" s="24"/>
      <c r="AC105" s="24"/>
      <c r="AD105" s="24"/>
      <c r="AE105" s="24"/>
      <c r="AF105" s="7"/>
      <c r="AG105" s="7"/>
      <c r="AL105" s="5"/>
      <c r="AM105" s="5"/>
      <c r="AN105" s="5"/>
      <c r="AO105" s="5"/>
      <c r="AP105" s="5"/>
      <c r="AQ105" s="5"/>
    </row>
    <row r="106" spans="1:43" s="20" customFormat="1" ht="22.5" customHeight="1">
      <c r="A106" s="5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73"/>
      <c r="W106" s="27"/>
      <c r="X106" s="27"/>
      <c r="Y106" s="27"/>
      <c r="Z106" s="27"/>
      <c r="AA106" s="24"/>
      <c r="AB106" s="24"/>
      <c r="AC106" s="24"/>
      <c r="AD106" s="24"/>
      <c r="AE106" s="24"/>
      <c r="AF106" s="7"/>
      <c r="AG106" s="7"/>
      <c r="AL106" s="5"/>
      <c r="AM106" s="5"/>
      <c r="AN106" s="5"/>
      <c r="AO106" s="5"/>
      <c r="AP106" s="5"/>
      <c r="AQ106" s="5"/>
    </row>
    <row r="107" spans="1:43" s="20" customFormat="1" ht="22.5" customHeight="1">
      <c r="A107" s="5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73"/>
      <c r="W107" s="27"/>
      <c r="X107" s="27"/>
      <c r="Y107" s="27"/>
      <c r="Z107" s="27"/>
      <c r="AA107" s="24"/>
      <c r="AB107" s="24"/>
      <c r="AC107" s="24"/>
      <c r="AD107" s="24"/>
      <c r="AE107" s="24"/>
      <c r="AF107" s="7"/>
      <c r="AG107" s="7"/>
      <c r="AL107" s="5"/>
      <c r="AM107" s="5"/>
      <c r="AN107" s="5"/>
      <c r="AO107" s="5"/>
      <c r="AP107" s="5"/>
      <c r="AQ107" s="5"/>
    </row>
    <row r="108" spans="1:43" s="20" customFormat="1" ht="22.5" customHeight="1">
      <c r="A108" s="5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73"/>
      <c r="W108" s="27"/>
      <c r="X108" s="27"/>
      <c r="Y108" s="27"/>
      <c r="Z108" s="27"/>
      <c r="AA108" s="24"/>
      <c r="AB108" s="24"/>
      <c r="AC108" s="24"/>
      <c r="AD108" s="24"/>
      <c r="AE108" s="24"/>
      <c r="AF108" s="7"/>
      <c r="AG108" s="7"/>
      <c r="AL108" s="5"/>
      <c r="AM108" s="5"/>
      <c r="AN108" s="5"/>
      <c r="AO108" s="5"/>
      <c r="AP108" s="5"/>
      <c r="AQ108" s="5"/>
    </row>
    <row r="109" spans="1:43" s="20" customFormat="1" ht="22.5" customHeight="1">
      <c r="A109" s="5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73"/>
      <c r="W109" s="27"/>
      <c r="X109" s="27"/>
      <c r="Y109" s="27"/>
      <c r="Z109" s="27"/>
      <c r="AA109" s="24"/>
      <c r="AB109" s="24"/>
      <c r="AC109" s="24"/>
      <c r="AD109" s="24"/>
      <c r="AE109" s="24"/>
      <c r="AF109" s="7"/>
      <c r="AG109" s="7"/>
      <c r="AL109" s="5"/>
      <c r="AM109" s="5"/>
      <c r="AN109" s="5"/>
      <c r="AO109" s="5"/>
      <c r="AP109" s="5"/>
      <c r="AQ109" s="5"/>
    </row>
    <row r="110" spans="1:43" s="20" customFormat="1" ht="22.5" customHeight="1">
      <c r="A110" s="5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73"/>
      <c r="W110" s="27"/>
      <c r="X110" s="27"/>
      <c r="Y110" s="27"/>
      <c r="Z110" s="27"/>
      <c r="AA110" s="24"/>
      <c r="AB110" s="24"/>
      <c r="AC110" s="24"/>
      <c r="AD110" s="24"/>
      <c r="AE110" s="24"/>
      <c r="AF110" s="7"/>
      <c r="AG110" s="7"/>
      <c r="AL110" s="5"/>
      <c r="AM110" s="5"/>
      <c r="AN110" s="5"/>
      <c r="AO110" s="5"/>
      <c r="AP110" s="5"/>
      <c r="AQ110" s="5"/>
    </row>
    <row r="111" spans="1:43" s="20" customFormat="1" ht="22.5" customHeight="1">
      <c r="A111" s="5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73"/>
      <c r="W111" s="27"/>
      <c r="X111" s="27"/>
      <c r="Y111" s="27"/>
      <c r="Z111" s="27"/>
      <c r="AA111" s="24"/>
      <c r="AB111" s="24"/>
      <c r="AC111" s="24"/>
      <c r="AD111" s="24"/>
      <c r="AE111" s="24"/>
      <c r="AF111" s="7"/>
      <c r="AG111" s="7"/>
      <c r="AL111" s="5"/>
      <c r="AM111" s="5"/>
      <c r="AN111" s="5"/>
      <c r="AO111" s="5"/>
      <c r="AP111" s="5"/>
      <c r="AQ111" s="5"/>
    </row>
    <row r="112" spans="1:43" s="20" customFormat="1" ht="22.5" customHeight="1">
      <c r="A112" s="5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73"/>
      <c r="W112" s="27"/>
      <c r="X112" s="27"/>
      <c r="Y112" s="27"/>
      <c r="Z112" s="27"/>
      <c r="AA112" s="24"/>
      <c r="AB112" s="24"/>
      <c r="AC112" s="24"/>
      <c r="AD112" s="24"/>
      <c r="AE112" s="24"/>
      <c r="AF112" s="7"/>
      <c r="AG112" s="7"/>
      <c r="AL112" s="5"/>
      <c r="AM112" s="5"/>
      <c r="AN112" s="5"/>
      <c r="AO112" s="5"/>
      <c r="AP112" s="5"/>
      <c r="AQ112" s="5"/>
    </row>
    <row r="113" spans="1:43" s="20" customFormat="1" ht="22.5" customHeight="1">
      <c r="A113" s="5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73"/>
      <c r="W113" s="27"/>
      <c r="X113" s="27"/>
      <c r="Y113" s="27"/>
      <c r="Z113" s="27"/>
      <c r="AA113" s="24"/>
      <c r="AB113" s="24"/>
      <c r="AC113" s="24"/>
      <c r="AD113" s="24"/>
      <c r="AE113" s="24"/>
      <c r="AF113" s="7"/>
      <c r="AG113" s="7"/>
      <c r="AL113" s="5"/>
      <c r="AM113" s="5"/>
      <c r="AN113" s="5"/>
      <c r="AO113" s="5"/>
      <c r="AP113" s="5"/>
      <c r="AQ113" s="5"/>
    </row>
    <row r="114" spans="1:43" s="20" customFormat="1" ht="22.5" customHeight="1">
      <c r="A114" s="5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73"/>
      <c r="W114" s="27"/>
      <c r="X114" s="27"/>
      <c r="Y114" s="27"/>
      <c r="Z114" s="27"/>
      <c r="AA114" s="24"/>
      <c r="AB114" s="24"/>
      <c r="AC114" s="24"/>
      <c r="AD114" s="24"/>
      <c r="AE114" s="24"/>
      <c r="AF114" s="7"/>
      <c r="AG114" s="7"/>
      <c r="AL114" s="5"/>
      <c r="AM114" s="5"/>
      <c r="AN114" s="5"/>
      <c r="AO114" s="5"/>
      <c r="AP114" s="5"/>
      <c r="AQ114" s="5"/>
    </row>
    <row r="115" spans="1:43" s="20" customFormat="1" ht="22.5" customHeight="1">
      <c r="A115" s="5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73"/>
      <c r="W115" s="27"/>
      <c r="X115" s="27"/>
      <c r="Y115" s="27"/>
      <c r="Z115" s="27"/>
      <c r="AA115" s="24"/>
      <c r="AB115" s="24"/>
      <c r="AC115" s="24"/>
      <c r="AD115" s="24"/>
      <c r="AE115" s="24"/>
      <c r="AF115" s="7"/>
      <c r="AG115" s="7"/>
      <c r="AL115" s="5"/>
      <c r="AM115" s="5"/>
      <c r="AN115" s="5"/>
      <c r="AO115" s="5"/>
      <c r="AP115" s="5"/>
      <c r="AQ115" s="5"/>
    </row>
    <row r="116" spans="1:43" s="20" customFormat="1" ht="22.5" customHeight="1">
      <c r="A116" s="5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73"/>
      <c r="W116" s="27"/>
      <c r="X116" s="27"/>
      <c r="Y116" s="27"/>
      <c r="Z116" s="27"/>
      <c r="AA116" s="24"/>
      <c r="AB116" s="24"/>
      <c r="AC116" s="24"/>
      <c r="AD116" s="24"/>
      <c r="AE116" s="24"/>
      <c r="AF116" s="7"/>
      <c r="AG116" s="7"/>
      <c r="AL116" s="5"/>
      <c r="AM116" s="5"/>
      <c r="AN116" s="5"/>
      <c r="AO116" s="5"/>
      <c r="AP116" s="5"/>
      <c r="AQ116" s="5"/>
    </row>
    <row r="117" spans="1:43" s="20" customFormat="1" ht="22.5" customHeight="1">
      <c r="A117" s="5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73"/>
      <c r="W117" s="27"/>
      <c r="X117" s="27"/>
      <c r="Y117" s="27"/>
      <c r="Z117" s="27"/>
      <c r="AA117" s="24"/>
      <c r="AB117" s="24"/>
      <c r="AC117" s="24"/>
      <c r="AD117" s="24"/>
      <c r="AE117" s="24"/>
      <c r="AF117" s="7"/>
      <c r="AG117" s="7"/>
      <c r="AL117" s="5"/>
      <c r="AM117" s="5"/>
      <c r="AN117" s="5"/>
      <c r="AO117" s="5"/>
      <c r="AP117" s="5"/>
      <c r="AQ117" s="5"/>
    </row>
    <row r="118" spans="1:43" s="20" customFormat="1" ht="22.5" customHeight="1">
      <c r="A118" s="5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73"/>
      <c r="W118" s="27"/>
      <c r="X118" s="27"/>
      <c r="Y118" s="27"/>
      <c r="Z118" s="27"/>
      <c r="AA118" s="24"/>
      <c r="AB118" s="24"/>
      <c r="AC118" s="24"/>
      <c r="AD118" s="24"/>
      <c r="AE118" s="24"/>
      <c r="AF118" s="7"/>
      <c r="AG118" s="7"/>
      <c r="AL118" s="5"/>
      <c r="AM118" s="5"/>
      <c r="AN118" s="5"/>
      <c r="AO118" s="5"/>
      <c r="AP118" s="5"/>
      <c r="AQ118" s="5"/>
    </row>
    <row r="119" spans="1:43" s="20" customFormat="1" ht="22.5" customHeight="1">
      <c r="A119" s="5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73"/>
      <c r="W119" s="27"/>
      <c r="X119" s="27"/>
      <c r="Y119" s="27"/>
      <c r="Z119" s="27"/>
      <c r="AA119" s="24"/>
      <c r="AB119" s="24"/>
      <c r="AC119" s="24"/>
      <c r="AD119" s="24"/>
      <c r="AE119" s="24"/>
      <c r="AF119" s="7"/>
      <c r="AG119" s="7"/>
      <c r="AL119" s="5"/>
      <c r="AM119" s="5"/>
      <c r="AN119" s="5"/>
      <c r="AO119" s="5"/>
      <c r="AP119" s="5"/>
      <c r="AQ119" s="5"/>
    </row>
    <row r="120" spans="1:43" s="20" customFormat="1" ht="22.5" customHeight="1">
      <c r="A120" s="5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73"/>
      <c r="W120" s="27"/>
      <c r="X120" s="27"/>
      <c r="Y120" s="27"/>
      <c r="Z120" s="27"/>
      <c r="AA120" s="24"/>
      <c r="AB120" s="24"/>
      <c r="AC120" s="24"/>
      <c r="AD120" s="24"/>
      <c r="AE120" s="24"/>
      <c r="AF120" s="7"/>
      <c r="AG120" s="7"/>
      <c r="AL120" s="5"/>
      <c r="AM120" s="5"/>
      <c r="AN120" s="5"/>
      <c r="AO120" s="5"/>
      <c r="AP120" s="5"/>
      <c r="AQ120" s="5"/>
    </row>
    <row r="121" spans="1:43" s="20" customFormat="1" ht="22.5" customHeight="1">
      <c r="A121" s="5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73"/>
      <c r="W121" s="27"/>
      <c r="X121" s="27"/>
      <c r="Y121" s="27"/>
      <c r="Z121" s="27"/>
      <c r="AA121" s="24"/>
      <c r="AB121" s="24"/>
      <c r="AC121" s="24"/>
      <c r="AD121" s="24"/>
      <c r="AE121" s="24"/>
      <c r="AF121" s="7"/>
      <c r="AG121" s="7"/>
      <c r="AL121" s="5"/>
      <c r="AM121" s="5"/>
      <c r="AN121" s="5"/>
      <c r="AO121" s="5"/>
      <c r="AP121" s="5"/>
      <c r="AQ121" s="5"/>
    </row>
    <row r="122" spans="1:43" s="20" customFormat="1" ht="22.5" customHeight="1">
      <c r="A122" s="5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73"/>
      <c r="W122" s="27"/>
      <c r="X122" s="27"/>
      <c r="Y122" s="27"/>
      <c r="Z122" s="27"/>
      <c r="AA122" s="24"/>
      <c r="AB122" s="24"/>
      <c r="AC122" s="24"/>
      <c r="AD122" s="24"/>
      <c r="AE122" s="24"/>
      <c r="AF122" s="7"/>
      <c r="AG122" s="7"/>
      <c r="AL122" s="5"/>
      <c r="AM122" s="5"/>
      <c r="AN122" s="5"/>
      <c r="AO122" s="5"/>
      <c r="AP122" s="5"/>
      <c r="AQ122" s="5"/>
    </row>
    <row r="123" spans="1:43" s="20" customFormat="1" ht="22.5" customHeight="1">
      <c r="A123" s="5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73"/>
      <c r="W123" s="27"/>
      <c r="X123" s="27"/>
      <c r="Y123" s="27"/>
      <c r="Z123" s="27"/>
      <c r="AA123" s="24"/>
      <c r="AB123" s="24"/>
      <c r="AC123" s="24"/>
      <c r="AD123" s="24"/>
      <c r="AE123" s="24"/>
      <c r="AF123" s="7"/>
      <c r="AG123" s="7"/>
      <c r="AL123" s="5"/>
      <c r="AM123" s="5"/>
      <c r="AN123" s="5"/>
      <c r="AO123" s="5"/>
      <c r="AP123" s="5"/>
      <c r="AQ123" s="5"/>
    </row>
    <row r="124" spans="1:43" s="20" customFormat="1" ht="22.5" customHeight="1">
      <c r="A124" s="5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73"/>
      <c r="W124" s="27"/>
      <c r="X124" s="27"/>
      <c r="Y124" s="27"/>
      <c r="Z124" s="27"/>
      <c r="AA124" s="24"/>
      <c r="AB124" s="24"/>
      <c r="AC124" s="24"/>
      <c r="AD124" s="24"/>
      <c r="AE124" s="24"/>
      <c r="AF124" s="7"/>
      <c r="AG124" s="7"/>
      <c r="AL124" s="5"/>
      <c r="AM124" s="5"/>
      <c r="AN124" s="5"/>
      <c r="AO124" s="5"/>
      <c r="AP124" s="5"/>
      <c r="AQ124" s="5"/>
    </row>
    <row r="125" spans="1:43" s="20" customFormat="1" ht="22.5" customHeight="1">
      <c r="A125" s="5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73"/>
      <c r="W125" s="27"/>
      <c r="X125" s="27"/>
      <c r="Y125" s="27"/>
      <c r="Z125" s="27"/>
      <c r="AA125" s="24"/>
      <c r="AB125" s="24"/>
      <c r="AC125" s="24"/>
      <c r="AD125" s="24"/>
      <c r="AE125" s="24"/>
      <c r="AF125" s="7"/>
      <c r="AG125" s="7"/>
      <c r="AL125" s="5"/>
      <c r="AM125" s="5"/>
      <c r="AN125" s="5"/>
      <c r="AO125" s="5"/>
      <c r="AP125" s="5"/>
      <c r="AQ125" s="5"/>
    </row>
    <row r="126" spans="1:43" s="20" customFormat="1" ht="22.5" customHeight="1">
      <c r="A126" s="5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73"/>
      <c r="W126" s="27"/>
      <c r="X126" s="27"/>
      <c r="Y126" s="27"/>
      <c r="Z126" s="27"/>
      <c r="AA126" s="24"/>
      <c r="AB126" s="24"/>
      <c r="AC126" s="24"/>
      <c r="AD126" s="24"/>
      <c r="AE126" s="24"/>
      <c r="AF126" s="7"/>
      <c r="AG126" s="7"/>
      <c r="AL126" s="5"/>
      <c r="AM126" s="5"/>
      <c r="AN126" s="5"/>
      <c r="AO126" s="5"/>
      <c r="AP126" s="5"/>
      <c r="AQ126" s="5"/>
    </row>
    <row r="127" spans="1:43" s="20" customFormat="1" ht="22.5" customHeight="1">
      <c r="A127" s="5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73"/>
      <c r="W127" s="27"/>
      <c r="X127" s="27"/>
      <c r="Y127" s="27"/>
      <c r="Z127" s="27"/>
      <c r="AA127" s="24"/>
      <c r="AB127" s="24"/>
      <c r="AC127" s="24"/>
      <c r="AD127" s="24"/>
      <c r="AE127" s="24"/>
      <c r="AF127" s="7"/>
      <c r="AG127" s="7"/>
      <c r="AL127" s="5"/>
      <c r="AM127" s="5"/>
      <c r="AN127" s="5"/>
      <c r="AO127" s="5"/>
      <c r="AP127" s="5"/>
      <c r="AQ127" s="5"/>
    </row>
    <row r="128" spans="1:43" s="20" customFormat="1" ht="22.5" customHeight="1">
      <c r="A128" s="5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73"/>
      <c r="W128" s="27"/>
      <c r="X128" s="27"/>
      <c r="Y128" s="27"/>
      <c r="Z128" s="27"/>
      <c r="AA128" s="24"/>
      <c r="AB128" s="24"/>
      <c r="AC128" s="24"/>
      <c r="AD128" s="24"/>
      <c r="AE128" s="24"/>
      <c r="AF128" s="7"/>
      <c r="AG128" s="7"/>
      <c r="AL128" s="5"/>
      <c r="AM128" s="5"/>
      <c r="AN128" s="5"/>
      <c r="AO128" s="5"/>
      <c r="AP128" s="5"/>
      <c r="AQ128" s="5"/>
    </row>
    <row r="129" spans="1:43" s="20" customFormat="1" ht="22.5" customHeight="1">
      <c r="A129" s="5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73"/>
      <c r="W129" s="27"/>
      <c r="X129" s="27"/>
      <c r="Y129" s="27"/>
      <c r="Z129" s="27"/>
      <c r="AA129" s="24"/>
      <c r="AB129" s="24"/>
      <c r="AC129" s="24"/>
      <c r="AD129" s="24"/>
      <c r="AE129" s="24"/>
      <c r="AF129" s="7"/>
      <c r="AG129" s="7"/>
      <c r="AL129" s="5"/>
      <c r="AM129" s="5"/>
      <c r="AN129" s="5"/>
      <c r="AO129" s="5"/>
      <c r="AP129" s="5"/>
      <c r="AQ129" s="5"/>
    </row>
    <row r="130" spans="1:43" s="20" customFormat="1" ht="22.5" customHeight="1">
      <c r="A130" s="5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73"/>
      <c r="W130" s="27"/>
      <c r="X130" s="27"/>
      <c r="Y130" s="27"/>
      <c r="Z130" s="27"/>
      <c r="AA130" s="24"/>
      <c r="AB130" s="24"/>
      <c r="AC130" s="24"/>
      <c r="AD130" s="24"/>
      <c r="AE130" s="24"/>
      <c r="AF130" s="7"/>
      <c r="AG130" s="7"/>
      <c r="AL130" s="5"/>
      <c r="AM130" s="5"/>
      <c r="AN130" s="5"/>
      <c r="AO130" s="5"/>
      <c r="AP130" s="5"/>
      <c r="AQ130" s="5"/>
    </row>
    <row r="131" spans="1:43" s="20" customFormat="1" ht="22.5" customHeight="1">
      <c r="A131" s="5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73"/>
      <c r="W131" s="27"/>
      <c r="X131" s="27"/>
      <c r="Y131" s="27"/>
      <c r="Z131" s="27"/>
      <c r="AA131" s="24"/>
      <c r="AB131" s="24"/>
      <c r="AC131" s="24"/>
      <c r="AD131" s="24"/>
      <c r="AE131" s="24"/>
      <c r="AF131" s="7"/>
      <c r="AG131" s="7"/>
      <c r="AL131" s="5"/>
      <c r="AM131" s="5"/>
      <c r="AN131" s="5"/>
      <c r="AO131" s="5"/>
      <c r="AP131" s="5"/>
      <c r="AQ131" s="5"/>
    </row>
    <row r="132" spans="1:43" s="20" customFormat="1" ht="22.5" customHeight="1">
      <c r="A132" s="5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73"/>
      <c r="W132" s="27"/>
      <c r="X132" s="27"/>
      <c r="Y132" s="27"/>
      <c r="Z132" s="27"/>
      <c r="AA132" s="24"/>
      <c r="AB132" s="24"/>
      <c r="AC132" s="24"/>
      <c r="AD132" s="24"/>
      <c r="AE132" s="24"/>
      <c r="AF132" s="7"/>
      <c r="AG132" s="7"/>
      <c r="AL132" s="5"/>
      <c r="AM132" s="5"/>
      <c r="AN132" s="5"/>
      <c r="AO132" s="5"/>
      <c r="AP132" s="5"/>
      <c r="AQ132" s="5"/>
    </row>
    <row r="133" spans="1:43" s="20" customFormat="1" ht="22.5" customHeight="1">
      <c r="A133" s="5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73"/>
      <c r="W133" s="27"/>
      <c r="X133" s="27"/>
      <c r="Y133" s="27"/>
      <c r="Z133" s="27"/>
      <c r="AA133" s="24"/>
      <c r="AB133" s="24"/>
      <c r="AC133" s="24"/>
      <c r="AD133" s="24"/>
      <c r="AE133" s="24"/>
      <c r="AF133" s="7"/>
      <c r="AG133" s="7"/>
      <c r="AL133" s="5"/>
      <c r="AM133" s="5"/>
      <c r="AN133" s="5"/>
      <c r="AO133" s="5"/>
      <c r="AP133" s="5"/>
      <c r="AQ133" s="5"/>
    </row>
    <row r="134" spans="1:43" s="20" customFormat="1" ht="22.5" customHeight="1">
      <c r="A134" s="5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73"/>
      <c r="W134" s="27"/>
      <c r="X134" s="27"/>
      <c r="Y134" s="27"/>
      <c r="Z134" s="27"/>
      <c r="AA134" s="24"/>
      <c r="AB134" s="24"/>
      <c r="AC134" s="24"/>
      <c r="AD134" s="24"/>
      <c r="AE134" s="24"/>
      <c r="AF134" s="7"/>
      <c r="AG134" s="7"/>
      <c r="AL134" s="5"/>
      <c r="AM134" s="5"/>
      <c r="AN134" s="5"/>
      <c r="AO134" s="5"/>
      <c r="AP134" s="5"/>
      <c r="AQ134" s="5"/>
    </row>
    <row r="135" spans="1:43" s="20" customFormat="1" ht="22.5" customHeight="1">
      <c r="A135" s="5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73"/>
      <c r="W135" s="27"/>
      <c r="X135" s="27"/>
      <c r="Y135" s="27"/>
      <c r="Z135" s="27"/>
      <c r="AA135" s="24"/>
      <c r="AB135" s="24"/>
      <c r="AC135" s="24"/>
      <c r="AD135" s="24"/>
      <c r="AE135" s="24"/>
      <c r="AF135" s="7"/>
      <c r="AG135" s="7"/>
      <c r="AL135" s="5"/>
      <c r="AM135" s="5"/>
      <c r="AN135" s="5"/>
      <c r="AO135" s="5"/>
      <c r="AP135" s="5"/>
      <c r="AQ135" s="5"/>
    </row>
    <row r="136" spans="1:43" s="20" customFormat="1" ht="22.5" customHeight="1">
      <c r="A136" s="5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73"/>
      <c r="W136" s="27"/>
      <c r="X136" s="27"/>
      <c r="Y136" s="27"/>
      <c r="Z136" s="27"/>
      <c r="AA136" s="24"/>
      <c r="AB136" s="24"/>
      <c r="AC136" s="24"/>
      <c r="AD136" s="24"/>
      <c r="AE136" s="24"/>
      <c r="AF136" s="7"/>
      <c r="AG136" s="7"/>
      <c r="AL136" s="5"/>
      <c r="AM136" s="5"/>
      <c r="AN136" s="5"/>
      <c r="AO136" s="5"/>
      <c r="AP136" s="5"/>
      <c r="AQ136" s="5"/>
    </row>
    <row r="137" spans="1:43" s="20" customFormat="1" ht="22.5" customHeight="1">
      <c r="A137" s="5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73"/>
      <c r="W137" s="27"/>
      <c r="X137" s="27"/>
      <c r="Y137" s="27"/>
      <c r="Z137" s="27"/>
      <c r="AA137" s="24"/>
      <c r="AB137" s="24"/>
      <c r="AC137" s="24"/>
      <c r="AD137" s="24"/>
      <c r="AE137" s="24"/>
      <c r="AF137" s="7"/>
      <c r="AG137" s="7"/>
      <c r="AL137" s="5"/>
      <c r="AM137" s="5"/>
      <c r="AN137" s="5"/>
      <c r="AO137" s="5"/>
      <c r="AP137" s="5"/>
      <c r="AQ137" s="5"/>
    </row>
    <row r="138" spans="1:43" s="20" customFormat="1" ht="22.5" customHeight="1">
      <c r="A138" s="5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73"/>
      <c r="W138" s="27"/>
      <c r="X138" s="27"/>
      <c r="Y138" s="27"/>
      <c r="Z138" s="27"/>
      <c r="AA138" s="24"/>
      <c r="AB138" s="24"/>
      <c r="AC138" s="24"/>
      <c r="AD138" s="24"/>
      <c r="AE138" s="24"/>
      <c r="AF138" s="7"/>
      <c r="AG138" s="7"/>
      <c r="AL138" s="5"/>
      <c r="AM138" s="5"/>
      <c r="AN138" s="5"/>
      <c r="AO138" s="5"/>
      <c r="AP138" s="5"/>
      <c r="AQ138" s="5"/>
    </row>
    <row r="139" spans="1:43" s="20" customFormat="1" ht="22.5" customHeight="1">
      <c r="A139" s="5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73"/>
      <c r="W139" s="27"/>
      <c r="X139" s="27"/>
      <c r="Y139" s="27"/>
      <c r="Z139" s="27"/>
      <c r="AA139" s="24"/>
      <c r="AB139" s="24"/>
      <c r="AC139" s="24"/>
      <c r="AD139" s="24"/>
      <c r="AE139" s="24"/>
      <c r="AF139" s="7"/>
      <c r="AG139" s="7"/>
      <c r="AL139" s="5"/>
      <c r="AM139" s="5"/>
      <c r="AN139" s="5"/>
      <c r="AO139" s="5"/>
      <c r="AP139" s="5"/>
      <c r="AQ139" s="5"/>
    </row>
    <row r="140" spans="1:43" s="20" customFormat="1" ht="22.5" customHeight="1">
      <c r="A140" s="5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73"/>
      <c r="W140" s="27"/>
      <c r="X140" s="27"/>
      <c r="Y140" s="27"/>
      <c r="Z140" s="27"/>
      <c r="AA140" s="24"/>
      <c r="AB140" s="24"/>
      <c r="AC140" s="24"/>
      <c r="AD140" s="24"/>
      <c r="AE140" s="24"/>
      <c r="AF140" s="7"/>
      <c r="AG140" s="7"/>
      <c r="AL140" s="5"/>
      <c r="AM140" s="5"/>
      <c r="AN140" s="5"/>
      <c r="AO140" s="5"/>
      <c r="AP140" s="5"/>
      <c r="AQ140" s="5"/>
    </row>
    <row r="141" spans="1:43" s="20" customFormat="1" ht="22.5" customHeight="1">
      <c r="A141" s="5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73"/>
      <c r="W141" s="27"/>
      <c r="X141" s="27"/>
      <c r="Y141" s="27"/>
      <c r="Z141" s="27"/>
      <c r="AA141" s="24"/>
      <c r="AB141" s="24"/>
      <c r="AC141" s="24"/>
      <c r="AD141" s="24"/>
      <c r="AE141" s="24"/>
      <c r="AF141" s="7"/>
      <c r="AG141" s="7"/>
      <c r="AL141" s="5"/>
      <c r="AM141" s="5"/>
      <c r="AN141" s="5"/>
      <c r="AO141" s="5"/>
      <c r="AP141" s="5"/>
      <c r="AQ141" s="5"/>
    </row>
    <row r="142" spans="1:43" s="20" customFormat="1" ht="22.5" customHeight="1">
      <c r="A142" s="5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73"/>
      <c r="W142" s="27"/>
      <c r="X142" s="27"/>
      <c r="Y142" s="27"/>
      <c r="Z142" s="27"/>
      <c r="AA142" s="24"/>
      <c r="AB142" s="24"/>
      <c r="AC142" s="24"/>
      <c r="AD142" s="24"/>
      <c r="AE142" s="24"/>
      <c r="AF142" s="7"/>
      <c r="AG142" s="7"/>
      <c r="AL142" s="5"/>
      <c r="AM142" s="5"/>
      <c r="AN142" s="5"/>
      <c r="AO142" s="5"/>
      <c r="AP142" s="5"/>
      <c r="AQ142" s="5"/>
    </row>
    <row r="143" spans="1:43" s="20" customFormat="1" ht="22.5" customHeight="1">
      <c r="A143" s="5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73"/>
      <c r="W143" s="27"/>
      <c r="X143" s="27"/>
      <c r="Y143" s="27"/>
      <c r="Z143" s="27"/>
      <c r="AA143" s="24"/>
      <c r="AB143" s="24"/>
      <c r="AC143" s="24"/>
      <c r="AD143" s="24"/>
      <c r="AE143" s="24"/>
      <c r="AF143" s="7"/>
      <c r="AG143" s="7"/>
      <c r="AL143" s="5"/>
      <c r="AM143" s="5"/>
      <c r="AN143" s="5"/>
      <c r="AO143" s="5"/>
      <c r="AP143" s="5"/>
      <c r="AQ143" s="5"/>
    </row>
    <row r="144" spans="1:43" s="20" customFormat="1" ht="22.5" customHeight="1">
      <c r="A144" s="5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73"/>
      <c r="W144" s="27"/>
      <c r="X144" s="27"/>
      <c r="Y144" s="27"/>
      <c r="Z144" s="27"/>
      <c r="AA144" s="24"/>
      <c r="AB144" s="24"/>
      <c r="AC144" s="24"/>
      <c r="AD144" s="24"/>
      <c r="AE144" s="24"/>
      <c r="AF144" s="7"/>
      <c r="AG144" s="7"/>
      <c r="AL144" s="5"/>
      <c r="AM144" s="5"/>
      <c r="AN144" s="5"/>
      <c r="AO144" s="5"/>
      <c r="AP144" s="5"/>
      <c r="AQ144" s="5"/>
    </row>
    <row r="145" spans="1:43" s="20" customFormat="1" ht="22.5" customHeight="1">
      <c r="A145" s="5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73"/>
      <c r="W145" s="27"/>
      <c r="X145" s="27"/>
      <c r="Y145" s="27"/>
      <c r="Z145" s="27"/>
      <c r="AA145" s="24"/>
      <c r="AB145" s="24"/>
      <c r="AC145" s="24"/>
      <c r="AD145" s="24"/>
      <c r="AE145" s="24"/>
      <c r="AF145" s="7"/>
      <c r="AG145" s="7"/>
      <c r="AL145" s="5"/>
      <c r="AM145" s="5"/>
      <c r="AN145" s="5"/>
      <c r="AO145" s="5"/>
      <c r="AP145" s="5"/>
      <c r="AQ145" s="5"/>
    </row>
    <row r="146" spans="1:43" s="20" customFormat="1" ht="22.5" customHeight="1">
      <c r="A146" s="5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73"/>
      <c r="W146" s="27"/>
      <c r="X146" s="27"/>
      <c r="Y146" s="27"/>
      <c r="Z146" s="27"/>
      <c r="AA146" s="24"/>
      <c r="AB146" s="24"/>
      <c r="AC146" s="24"/>
      <c r="AD146" s="24"/>
      <c r="AE146" s="24"/>
      <c r="AF146" s="7"/>
      <c r="AG146" s="7"/>
      <c r="AL146" s="5"/>
      <c r="AM146" s="5"/>
      <c r="AN146" s="5"/>
      <c r="AO146" s="5"/>
      <c r="AP146" s="5"/>
      <c r="AQ146" s="5"/>
    </row>
    <row r="147" spans="1:43" s="20" customFormat="1" ht="22.5" customHeight="1">
      <c r="A147" s="5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73"/>
      <c r="W147" s="27"/>
      <c r="X147" s="27"/>
      <c r="Y147" s="27"/>
      <c r="Z147" s="27"/>
      <c r="AA147" s="24"/>
      <c r="AB147" s="24"/>
      <c r="AC147" s="24"/>
      <c r="AD147" s="24"/>
      <c r="AE147" s="24"/>
      <c r="AF147" s="7"/>
      <c r="AG147" s="7"/>
      <c r="AL147" s="5"/>
      <c r="AM147" s="5"/>
      <c r="AN147" s="5"/>
      <c r="AO147" s="5"/>
      <c r="AP147" s="5"/>
      <c r="AQ147" s="5"/>
    </row>
    <row r="148" spans="1:43" s="20" customFormat="1" ht="22.5" customHeight="1">
      <c r="A148" s="5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73"/>
      <c r="W148" s="27"/>
      <c r="X148" s="27"/>
      <c r="Y148" s="27"/>
      <c r="Z148" s="27"/>
      <c r="AA148" s="24"/>
      <c r="AB148" s="24"/>
      <c r="AC148" s="24"/>
      <c r="AD148" s="24"/>
      <c r="AE148" s="24"/>
      <c r="AF148" s="7"/>
      <c r="AG148" s="7"/>
      <c r="AL148" s="5"/>
      <c r="AM148" s="5"/>
      <c r="AN148" s="5"/>
      <c r="AO148" s="5"/>
      <c r="AP148" s="5"/>
      <c r="AQ148" s="5"/>
    </row>
    <row r="149" spans="1:43" s="20" customFormat="1" ht="22.5" customHeight="1">
      <c r="A149" s="5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73"/>
      <c r="W149" s="27"/>
      <c r="X149" s="27"/>
      <c r="Y149" s="27"/>
      <c r="Z149" s="27"/>
      <c r="AA149" s="24"/>
      <c r="AB149" s="24"/>
      <c r="AC149" s="24"/>
      <c r="AD149" s="24"/>
      <c r="AE149" s="24"/>
      <c r="AF149" s="7"/>
      <c r="AG149" s="7"/>
      <c r="AL149" s="5"/>
      <c r="AM149" s="5"/>
      <c r="AN149" s="5"/>
      <c r="AO149" s="5"/>
      <c r="AP149" s="5"/>
      <c r="AQ149" s="5"/>
    </row>
    <row r="150" spans="1:43" s="20" customFormat="1" ht="22.5" customHeight="1">
      <c r="A150" s="5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73"/>
      <c r="W150" s="27"/>
      <c r="X150" s="27"/>
      <c r="Y150" s="27"/>
      <c r="Z150" s="27"/>
      <c r="AA150" s="24"/>
      <c r="AB150" s="24"/>
      <c r="AC150" s="24"/>
      <c r="AD150" s="24"/>
      <c r="AE150" s="24"/>
      <c r="AF150" s="7"/>
      <c r="AG150" s="7"/>
      <c r="AL150" s="5"/>
      <c r="AM150" s="5"/>
      <c r="AN150" s="5"/>
      <c r="AO150" s="5"/>
      <c r="AP150" s="5"/>
      <c r="AQ150" s="5"/>
    </row>
    <row r="151" spans="1:43" s="20" customFormat="1" ht="22.5" customHeight="1">
      <c r="A151" s="5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73"/>
      <c r="W151" s="27"/>
      <c r="X151" s="27"/>
      <c r="Y151" s="27"/>
      <c r="Z151" s="27"/>
      <c r="AA151" s="24"/>
      <c r="AB151" s="24"/>
      <c r="AC151" s="24"/>
      <c r="AD151" s="24"/>
      <c r="AE151" s="24"/>
      <c r="AF151" s="7"/>
      <c r="AG151" s="7"/>
      <c r="AL151" s="5"/>
      <c r="AM151" s="5"/>
      <c r="AN151" s="5"/>
      <c r="AO151" s="5"/>
      <c r="AP151" s="5"/>
      <c r="AQ151" s="5"/>
    </row>
    <row r="152" spans="1:43" s="20" customFormat="1" ht="22.5" customHeight="1">
      <c r="A152" s="5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73"/>
      <c r="W152" s="27"/>
      <c r="X152" s="27"/>
      <c r="Y152" s="27"/>
      <c r="Z152" s="27"/>
      <c r="AA152" s="24"/>
      <c r="AB152" s="24"/>
      <c r="AC152" s="24"/>
      <c r="AD152" s="24"/>
      <c r="AE152" s="24"/>
      <c r="AF152" s="7"/>
      <c r="AG152" s="7"/>
      <c r="AL152" s="5"/>
      <c r="AM152" s="5"/>
      <c r="AN152" s="5"/>
      <c r="AO152" s="5"/>
      <c r="AP152" s="5"/>
      <c r="AQ152" s="5"/>
    </row>
    <row r="153" spans="1:43" s="20" customFormat="1" ht="22.5" customHeight="1">
      <c r="A153" s="5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73"/>
      <c r="W153" s="27"/>
      <c r="X153" s="27"/>
      <c r="Y153" s="27"/>
      <c r="Z153" s="27"/>
      <c r="AA153" s="24"/>
      <c r="AB153" s="24"/>
      <c r="AC153" s="24"/>
      <c r="AD153" s="24"/>
      <c r="AE153" s="24"/>
      <c r="AF153" s="7"/>
      <c r="AG153" s="7"/>
      <c r="AL153" s="5"/>
      <c r="AM153" s="5"/>
      <c r="AN153" s="5"/>
      <c r="AO153" s="5"/>
      <c r="AP153" s="5"/>
      <c r="AQ153" s="5"/>
    </row>
    <row r="154" spans="1:43" s="20" customFormat="1" ht="22.5" customHeight="1">
      <c r="A154" s="5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73"/>
      <c r="W154" s="27"/>
      <c r="X154" s="27"/>
      <c r="Y154" s="27"/>
      <c r="Z154" s="27"/>
      <c r="AA154" s="24"/>
      <c r="AB154" s="24"/>
      <c r="AC154" s="24"/>
      <c r="AD154" s="24"/>
      <c r="AE154" s="24"/>
      <c r="AF154" s="7"/>
      <c r="AG154" s="7"/>
      <c r="AL154" s="5"/>
      <c r="AM154" s="5"/>
      <c r="AN154" s="5"/>
      <c r="AO154" s="5"/>
      <c r="AP154" s="5"/>
      <c r="AQ154" s="5"/>
    </row>
    <row r="155" spans="1:43" s="20" customFormat="1" ht="22.5" customHeight="1">
      <c r="A155" s="5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73"/>
      <c r="W155" s="27"/>
      <c r="X155" s="27"/>
      <c r="Y155" s="27"/>
      <c r="Z155" s="27"/>
      <c r="AA155" s="24"/>
      <c r="AB155" s="24"/>
      <c r="AC155" s="24"/>
      <c r="AD155" s="24"/>
      <c r="AE155" s="24"/>
      <c r="AF155" s="7"/>
      <c r="AG155" s="7"/>
      <c r="AL155" s="5"/>
      <c r="AM155" s="5"/>
      <c r="AN155" s="5"/>
      <c r="AO155" s="5"/>
      <c r="AP155" s="5"/>
      <c r="AQ155" s="5"/>
    </row>
    <row r="156" spans="1:43" s="20" customFormat="1" ht="22.5" customHeight="1">
      <c r="A156" s="5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73"/>
      <c r="W156" s="27"/>
      <c r="X156" s="27"/>
      <c r="Y156" s="27"/>
      <c r="Z156" s="27"/>
      <c r="AA156" s="24"/>
      <c r="AB156" s="24"/>
      <c r="AC156" s="24"/>
      <c r="AD156" s="24"/>
      <c r="AE156" s="24"/>
      <c r="AF156" s="7"/>
      <c r="AG156" s="7"/>
      <c r="AL156" s="5"/>
      <c r="AM156" s="5"/>
      <c r="AN156" s="5"/>
      <c r="AO156" s="5"/>
      <c r="AP156" s="5"/>
      <c r="AQ156" s="5"/>
    </row>
    <row r="157" spans="1:43" s="20" customFormat="1" ht="22.5" customHeight="1">
      <c r="A157" s="5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73"/>
      <c r="W157" s="27"/>
      <c r="X157" s="27"/>
      <c r="Y157" s="27"/>
      <c r="Z157" s="27"/>
      <c r="AA157" s="24"/>
      <c r="AB157" s="24"/>
      <c r="AC157" s="24"/>
      <c r="AD157" s="24"/>
      <c r="AE157" s="24"/>
      <c r="AF157" s="7"/>
      <c r="AG157" s="7"/>
      <c r="AL157" s="5"/>
      <c r="AM157" s="5"/>
      <c r="AN157" s="5"/>
      <c r="AO157" s="5"/>
      <c r="AP157" s="5"/>
      <c r="AQ157" s="5"/>
    </row>
    <row r="158" spans="1:43" s="20" customFormat="1" ht="22.5" customHeight="1">
      <c r="A158" s="5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73"/>
      <c r="W158" s="27"/>
      <c r="X158" s="27"/>
      <c r="Y158" s="27"/>
      <c r="Z158" s="27"/>
      <c r="AA158" s="24"/>
      <c r="AB158" s="24"/>
      <c r="AC158" s="24"/>
      <c r="AD158" s="24"/>
      <c r="AE158" s="24"/>
      <c r="AF158" s="7"/>
      <c r="AG158" s="7"/>
      <c r="AL158" s="5"/>
      <c r="AM158" s="5"/>
      <c r="AN158" s="5"/>
      <c r="AO158" s="5"/>
      <c r="AP158" s="5"/>
      <c r="AQ158" s="5"/>
    </row>
    <row r="159" spans="1:43" s="20" customFormat="1" ht="22.5" customHeight="1">
      <c r="A159" s="5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73"/>
      <c r="W159" s="27"/>
      <c r="X159" s="27"/>
      <c r="Y159" s="27"/>
      <c r="Z159" s="27"/>
      <c r="AA159" s="24"/>
      <c r="AB159" s="24"/>
      <c r="AC159" s="24"/>
      <c r="AD159" s="24"/>
      <c r="AE159" s="24"/>
      <c r="AF159" s="7"/>
      <c r="AG159" s="7"/>
      <c r="AL159" s="5"/>
      <c r="AM159" s="5"/>
      <c r="AN159" s="5"/>
      <c r="AO159" s="5"/>
      <c r="AP159" s="5"/>
      <c r="AQ159" s="5"/>
    </row>
    <row r="160" spans="1:43" s="20" customFormat="1" ht="22.5" customHeight="1">
      <c r="A160" s="5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73"/>
      <c r="W160" s="27"/>
      <c r="X160" s="27"/>
      <c r="Y160" s="27"/>
      <c r="Z160" s="27"/>
      <c r="AA160" s="24"/>
      <c r="AB160" s="24"/>
      <c r="AC160" s="24"/>
      <c r="AD160" s="24"/>
      <c r="AE160" s="24"/>
      <c r="AF160" s="7"/>
      <c r="AG160" s="7"/>
      <c r="AL160" s="5"/>
      <c r="AM160" s="5"/>
      <c r="AN160" s="5"/>
      <c r="AO160" s="5"/>
      <c r="AP160" s="5"/>
      <c r="AQ160" s="5"/>
    </row>
    <row r="161" spans="1:43" s="20" customFormat="1" ht="22.5" customHeight="1">
      <c r="A161" s="5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73"/>
      <c r="W161" s="27"/>
      <c r="X161" s="27"/>
      <c r="Y161" s="27"/>
      <c r="Z161" s="27"/>
      <c r="AA161" s="24"/>
      <c r="AB161" s="24"/>
      <c r="AC161" s="24"/>
      <c r="AD161" s="24"/>
      <c r="AE161" s="24"/>
      <c r="AF161" s="7"/>
      <c r="AG161" s="7"/>
      <c r="AL161" s="5"/>
      <c r="AM161" s="5"/>
      <c r="AN161" s="5"/>
      <c r="AO161" s="5"/>
      <c r="AP161" s="5"/>
      <c r="AQ161" s="5"/>
    </row>
    <row r="162" spans="1:43" s="20" customFormat="1" ht="22.5" customHeight="1">
      <c r="A162" s="5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73"/>
      <c r="W162" s="27"/>
      <c r="X162" s="27"/>
      <c r="Y162" s="27"/>
      <c r="Z162" s="27"/>
      <c r="AA162" s="24"/>
      <c r="AB162" s="24"/>
      <c r="AC162" s="24"/>
      <c r="AD162" s="24"/>
      <c r="AE162" s="24"/>
      <c r="AF162" s="7"/>
      <c r="AG162" s="7"/>
      <c r="AL162" s="5"/>
      <c r="AM162" s="5"/>
      <c r="AN162" s="5"/>
      <c r="AO162" s="5"/>
      <c r="AP162" s="5"/>
      <c r="AQ162" s="5"/>
    </row>
    <row r="163" spans="1:43" s="20" customFormat="1" ht="22.5" customHeight="1">
      <c r="A163" s="5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73"/>
      <c r="W163" s="27"/>
      <c r="X163" s="27"/>
      <c r="Y163" s="27"/>
      <c r="Z163" s="27"/>
      <c r="AA163" s="24"/>
      <c r="AB163" s="24"/>
      <c r="AC163" s="24"/>
      <c r="AD163" s="24"/>
      <c r="AE163" s="24"/>
      <c r="AF163" s="7"/>
      <c r="AG163" s="7"/>
      <c r="AL163" s="5"/>
      <c r="AM163" s="5"/>
      <c r="AN163" s="5"/>
      <c r="AO163" s="5"/>
      <c r="AP163" s="5"/>
      <c r="AQ163" s="5"/>
    </row>
    <row r="164" spans="1:43" s="20" customFormat="1" ht="22.5" customHeight="1">
      <c r="A164" s="5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73"/>
      <c r="W164" s="27"/>
      <c r="X164" s="27"/>
      <c r="Y164" s="27"/>
      <c r="Z164" s="27"/>
      <c r="AA164" s="24"/>
      <c r="AB164" s="24"/>
      <c r="AC164" s="24"/>
      <c r="AD164" s="24"/>
      <c r="AE164" s="24"/>
      <c r="AF164" s="7"/>
      <c r="AG164" s="7"/>
      <c r="AL164" s="5"/>
      <c r="AM164" s="5"/>
      <c r="AN164" s="5"/>
      <c r="AO164" s="5"/>
      <c r="AP164" s="5"/>
      <c r="AQ164" s="5"/>
    </row>
    <row r="165" spans="1:43" s="20" customFormat="1" ht="22.5" customHeight="1">
      <c r="A165" s="5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73"/>
      <c r="W165" s="27"/>
      <c r="X165" s="27"/>
      <c r="Y165" s="27"/>
      <c r="Z165" s="27"/>
      <c r="AA165" s="24"/>
      <c r="AB165" s="24"/>
      <c r="AC165" s="24"/>
      <c r="AD165" s="24"/>
      <c r="AE165" s="24"/>
      <c r="AF165" s="7"/>
      <c r="AG165" s="7"/>
      <c r="AL165" s="5"/>
      <c r="AM165" s="5"/>
      <c r="AN165" s="5"/>
      <c r="AO165" s="5"/>
      <c r="AP165" s="5"/>
      <c r="AQ165" s="5"/>
    </row>
    <row r="166" spans="1:43" s="20" customFormat="1" ht="22.5" customHeight="1">
      <c r="A166" s="5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73"/>
      <c r="W166" s="27"/>
      <c r="X166" s="27"/>
      <c r="Y166" s="27"/>
      <c r="Z166" s="27"/>
      <c r="AA166" s="24"/>
      <c r="AB166" s="24"/>
      <c r="AC166" s="24"/>
      <c r="AD166" s="24"/>
      <c r="AE166" s="24"/>
      <c r="AF166" s="7"/>
      <c r="AG166" s="7"/>
      <c r="AL166" s="5"/>
      <c r="AM166" s="5"/>
      <c r="AN166" s="5"/>
      <c r="AO166" s="5"/>
      <c r="AP166" s="5"/>
      <c r="AQ166" s="5"/>
    </row>
    <row r="167" spans="1:43" s="20" customFormat="1" ht="22.5" customHeight="1">
      <c r="A167" s="5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73"/>
      <c r="W167" s="27"/>
      <c r="X167" s="27"/>
      <c r="Y167" s="27"/>
      <c r="Z167" s="27"/>
      <c r="AA167" s="24"/>
      <c r="AB167" s="24"/>
      <c r="AC167" s="24"/>
      <c r="AD167" s="24"/>
      <c r="AE167" s="24"/>
      <c r="AF167" s="7"/>
      <c r="AG167" s="7"/>
      <c r="AL167" s="5"/>
      <c r="AM167" s="5"/>
      <c r="AN167" s="5"/>
      <c r="AO167" s="5"/>
      <c r="AP167" s="5"/>
      <c r="AQ167" s="5"/>
    </row>
    <row r="168" spans="1:43" s="20" customFormat="1" ht="22.5" customHeight="1">
      <c r="A168" s="5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73"/>
      <c r="W168" s="27"/>
      <c r="X168" s="27"/>
      <c r="Y168" s="27"/>
      <c r="Z168" s="27"/>
      <c r="AA168" s="24"/>
      <c r="AB168" s="24"/>
      <c r="AC168" s="24"/>
      <c r="AD168" s="24"/>
      <c r="AE168" s="24"/>
      <c r="AF168" s="7"/>
      <c r="AG168" s="7"/>
      <c r="AL168" s="5"/>
      <c r="AM168" s="5"/>
      <c r="AN168" s="5"/>
      <c r="AO168" s="5"/>
      <c r="AP168" s="5"/>
      <c r="AQ168" s="5"/>
    </row>
    <row r="169" spans="1:43" s="20" customFormat="1" ht="22.5" customHeight="1">
      <c r="A169" s="5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73"/>
      <c r="W169" s="27"/>
      <c r="X169" s="27"/>
      <c r="Y169" s="27"/>
      <c r="Z169" s="27"/>
      <c r="AA169" s="24"/>
      <c r="AB169" s="24"/>
      <c r="AC169" s="24"/>
      <c r="AD169" s="24"/>
      <c r="AE169" s="24"/>
      <c r="AF169" s="7"/>
      <c r="AG169" s="7"/>
      <c r="AL169" s="5"/>
      <c r="AM169" s="5"/>
      <c r="AN169" s="5"/>
      <c r="AO169" s="5"/>
      <c r="AP169" s="5"/>
      <c r="AQ169" s="5"/>
    </row>
    <row r="170" spans="1:43" s="20" customFormat="1" ht="22.5" customHeight="1">
      <c r="A170" s="5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73"/>
      <c r="W170" s="27"/>
      <c r="X170" s="27"/>
      <c r="Y170" s="27"/>
      <c r="Z170" s="27"/>
      <c r="AA170" s="24"/>
      <c r="AB170" s="24"/>
      <c r="AC170" s="24"/>
      <c r="AD170" s="24"/>
      <c r="AE170" s="24"/>
      <c r="AF170" s="7"/>
      <c r="AG170" s="7"/>
      <c r="AL170" s="5"/>
      <c r="AM170" s="5"/>
      <c r="AN170" s="5"/>
      <c r="AO170" s="5"/>
      <c r="AP170" s="5"/>
      <c r="AQ170" s="5"/>
    </row>
    <row r="171" spans="1:43" s="20" customFormat="1" ht="22.5" customHeight="1">
      <c r="A171" s="5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73"/>
      <c r="W171" s="27"/>
      <c r="X171" s="27"/>
      <c r="Y171" s="27"/>
      <c r="Z171" s="27"/>
      <c r="AA171" s="24"/>
      <c r="AB171" s="24"/>
      <c r="AC171" s="24"/>
      <c r="AD171" s="24"/>
      <c r="AE171" s="24"/>
      <c r="AF171" s="7"/>
      <c r="AG171" s="7"/>
      <c r="AL171" s="5"/>
      <c r="AM171" s="5"/>
      <c r="AN171" s="5"/>
      <c r="AO171" s="5"/>
      <c r="AP171" s="5"/>
      <c r="AQ171" s="5"/>
    </row>
    <row r="172" spans="1:43" s="20" customFormat="1" ht="22.5" customHeight="1">
      <c r="A172" s="5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73"/>
      <c r="W172" s="27"/>
      <c r="X172" s="27"/>
      <c r="Y172" s="27"/>
      <c r="Z172" s="27"/>
      <c r="AA172" s="24"/>
      <c r="AB172" s="24"/>
      <c r="AC172" s="24"/>
      <c r="AD172" s="24"/>
      <c r="AE172" s="24"/>
      <c r="AF172" s="7"/>
      <c r="AG172" s="7"/>
      <c r="AL172" s="5"/>
      <c r="AM172" s="5"/>
      <c r="AN172" s="5"/>
      <c r="AO172" s="5"/>
      <c r="AP172" s="5"/>
      <c r="AQ172" s="5"/>
    </row>
    <row r="173" spans="1:43" s="20" customFormat="1" ht="22.5" customHeight="1">
      <c r="A173" s="5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73"/>
      <c r="W173" s="27"/>
      <c r="X173" s="27"/>
      <c r="Y173" s="27"/>
      <c r="Z173" s="27"/>
      <c r="AA173" s="24"/>
      <c r="AB173" s="24"/>
      <c r="AC173" s="24"/>
      <c r="AD173" s="24"/>
      <c r="AE173" s="24"/>
      <c r="AF173" s="7"/>
      <c r="AG173" s="7"/>
      <c r="AL173" s="5"/>
      <c r="AM173" s="5"/>
      <c r="AN173" s="5"/>
      <c r="AO173" s="5"/>
      <c r="AP173" s="5"/>
      <c r="AQ173" s="5"/>
    </row>
    <row r="174" spans="1:43" s="20" customFormat="1" ht="22.5" customHeight="1">
      <c r="A174" s="5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73"/>
      <c r="W174" s="27"/>
      <c r="X174" s="27"/>
      <c r="Y174" s="27"/>
      <c r="Z174" s="27"/>
      <c r="AA174" s="24"/>
      <c r="AB174" s="24"/>
      <c r="AC174" s="24"/>
      <c r="AD174" s="24"/>
      <c r="AE174" s="24"/>
      <c r="AF174" s="7"/>
      <c r="AG174" s="7"/>
      <c r="AL174" s="5"/>
      <c r="AM174" s="5"/>
      <c r="AN174" s="5"/>
      <c r="AO174" s="5"/>
      <c r="AP174" s="5"/>
      <c r="AQ174" s="5"/>
    </row>
    <row r="175" spans="1:43" s="20" customFormat="1" ht="22.5" customHeight="1">
      <c r="A175" s="5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73"/>
      <c r="W175" s="27"/>
      <c r="X175" s="27"/>
      <c r="Y175" s="27"/>
      <c r="Z175" s="27"/>
      <c r="AA175" s="24"/>
      <c r="AB175" s="24"/>
      <c r="AC175" s="24"/>
      <c r="AD175" s="24"/>
      <c r="AE175" s="24"/>
      <c r="AF175" s="7"/>
      <c r="AG175" s="7"/>
      <c r="AL175" s="5"/>
      <c r="AM175" s="5"/>
      <c r="AN175" s="5"/>
      <c r="AO175" s="5"/>
      <c r="AP175" s="5"/>
      <c r="AQ175" s="5"/>
    </row>
    <row r="176" spans="1:43" s="20" customFormat="1" ht="22.5" customHeight="1">
      <c r="A176" s="5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73"/>
      <c r="W176" s="27"/>
      <c r="X176" s="27"/>
      <c r="Y176" s="27"/>
      <c r="Z176" s="27"/>
      <c r="AA176" s="24"/>
      <c r="AB176" s="24"/>
      <c r="AC176" s="24"/>
      <c r="AD176" s="24"/>
      <c r="AE176" s="24"/>
      <c r="AF176" s="7"/>
      <c r="AG176" s="7"/>
      <c r="AL176" s="5"/>
      <c r="AM176" s="5"/>
      <c r="AN176" s="5"/>
      <c r="AO176" s="5"/>
      <c r="AP176" s="5"/>
      <c r="AQ176" s="5"/>
    </row>
    <row r="177" spans="1:43" s="20" customFormat="1" ht="22.5" customHeight="1">
      <c r="A177" s="5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73"/>
      <c r="W177" s="27"/>
      <c r="X177" s="27"/>
      <c r="Y177" s="27"/>
      <c r="Z177" s="27"/>
      <c r="AA177" s="24"/>
      <c r="AB177" s="24"/>
      <c r="AC177" s="24"/>
      <c r="AD177" s="24"/>
      <c r="AE177" s="24"/>
      <c r="AF177" s="7"/>
      <c r="AG177" s="7"/>
      <c r="AL177" s="5"/>
      <c r="AM177" s="5"/>
      <c r="AN177" s="5"/>
      <c r="AO177" s="5"/>
      <c r="AP177" s="5"/>
      <c r="AQ177" s="5"/>
    </row>
    <row r="178" spans="1:43" s="20" customFormat="1" ht="22.5" customHeight="1">
      <c r="A178" s="5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73"/>
      <c r="W178" s="27"/>
      <c r="X178" s="27"/>
      <c r="Y178" s="27"/>
      <c r="Z178" s="27"/>
      <c r="AA178" s="24"/>
      <c r="AB178" s="24"/>
      <c r="AC178" s="24"/>
      <c r="AD178" s="24"/>
      <c r="AE178" s="24"/>
      <c r="AF178" s="7"/>
      <c r="AG178" s="7"/>
      <c r="AL178" s="5"/>
      <c r="AM178" s="5"/>
      <c r="AN178" s="5"/>
      <c r="AO178" s="5"/>
      <c r="AP178" s="5"/>
      <c r="AQ178" s="5"/>
    </row>
    <row r="179" spans="1:43" s="20" customFormat="1" ht="22.5" customHeight="1">
      <c r="A179" s="5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73"/>
      <c r="W179" s="27"/>
      <c r="X179" s="27"/>
      <c r="Y179" s="27"/>
      <c r="Z179" s="27"/>
      <c r="AA179" s="24"/>
      <c r="AB179" s="24"/>
      <c r="AC179" s="24"/>
      <c r="AD179" s="24"/>
      <c r="AE179" s="24"/>
      <c r="AF179" s="7"/>
      <c r="AG179" s="7"/>
      <c r="AL179" s="5"/>
      <c r="AM179" s="5"/>
      <c r="AN179" s="5"/>
      <c r="AO179" s="5"/>
      <c r="AP179" s="5"/>
      <c r="AQ179" s="5"/>
    </row>
    <row r="180" spans="1:43" s="20" customFormat="1" ht="22.5" customHeight="1">
      <c r="A180" s="5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73"/>
      <c r="W180" s="27"/>
      <c r="X180" s="27"/>
      <c r="Y180" s="27"/>
      <c r="Z180" s="27"/>
      <c r="AA180" s="24"/>
      <c r="AB180" s="24"/>
      <c r="AC180" s="24"/>
      <c r="AD180" s="24"/>
      <c r="AE180" s="24"/>
      <c r="AF180" s="7"/>
      <c r="AG180" s="7"/>
      <c r="AL180" s="5"/>
      <c r="AM180" s="5"/>
      <c r="AN180" s="5"/>
      <c r="AO180" s="5"/>
      <c r="AP180" s="5"/>
      <c r="AQ180" s="5"/>
    </row>
    <row r="181" spans="1:43" s="20" customFormat="1" ht="22.5" customHeight="1">
      <c r="A181" s="5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73"/>
      <c r="W181" s="27"/>
      <c r="X181" s="27"/>
      <c r="Y181" s="27"/>
      <c r="Z181" s="27"/>
      <c r="AA181" s="24"/>
      <c r="AB181" s="24"/>
      <c r="AC181" s="24"/>
      <c r="AD181" s="24"/>
      <c r="AE181" s="24"/>
      <c r="AF181" s="7"/>
      <c r="AG181" s="7"/>
      <c r="AL181" s="5"/>
      <c r="AM181" s="5"/>
      <c r="AN181" s="5"/>
      <c r="AO181" s="5"/>
      <c r="AP181" s="5"/>
      <c r="AQ181" s="5"/>
    </row>
    <row r="182" spans="1:43" s="20" customFormat="1" ht="22.5" customHeight="1">
      <c r="A182" s="5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73"/>
      <c r="W182" s="27"/>
      <c r="X182" s="27"/>
      <c r="Y182" s="27"/>
      <c r="Z182" s="27"/>
      <c r="AA182" s="24"/>
      <c r="AB182" s="24"/>
      <c r="AC182" s="24"/>
      <c r="AD182" s="24"/>
      <c r="AE182" s="24"/>
      <c r="AF182" s="7"/>
      <c r="AG182" s="7"/>
      <c r="AL182" s="5"/>
      <c r="AM182" s="5"/>
      <c r="AN182" s="5"/>
      <c r="AO182" s="5"/>
      <c r="AP182" s="5"/>
      <c r="AQ182" s="5"/>
    </row>
    <row r="183" spans="1:43" s="20" customFormat="1" ht="22.5" customHeight="1">
      <c r="A183" s="5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73"/>
      <c r="W183" s="27"/>
      <c r="X183" s="27"/>
      <c r="Y183" s="27"/>
      <c r="Z183" s="27"/>
      <c r="AA183" s="24"/>
      <c r="AB183" s="24"/>
      <c r="AC183" s="24"/>
      <c r="AD183" s="24"/>
      <c r="AE183" s="24"/>
      <c r="AF183" s="7"/>
      <c r="AG183" s="7"/>
      <c r="AL183" s="5"/>
      <c r="AM183" s="5"/>
      <c r="AN183" s="5"/>
      <c r="AO183" s="5"/>
      <c r="AP183" s="5"/>
      <c r="AQ183" s="5"/>
    </row>
    <row r="184" spans="1:43" s="20" customFormat="1" ht="22.5" customHeight="1">
      <c r="A184" s="5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73"/>
      <c r="W184" s="27"/>
      <c r="X184" s="27"/>
      <c r="Y184" s="27"/>
      <c r="Z184" s="27"/>
      <c r="AA184" s="24"/>
      <c r="AB184" s="24"/>
      <c r="AC184" s="24"/>
      <c r="AD184" s="24"/>
      <c r="AE184" s="24"/>
      <c r="AF184" s="7"/>
      <c r="AG184" s="7"/>
      <c r="AL184" s="5"/>
      <c r="AM184" s="5"/>
      <c r="AN184" s="5"/>
      <c r="AO184" s="5"/>
      <c r="AP184" s="5"/>
      <c r="AQ184" s="5"/>
    </row>
    <row r="185" spans="1:43" s="20" customFormat="1" ht="22.5" customHeight="1">
      <c r="A185" s="5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73"/>
      <c r="W185" s="27"/>
      <c r="X185" s="27"/>
      <c r="Y185" s="27"/>
      <c r="Z185" s="27"/>
      <c r="AA185" s="24"/>
      <c r="AB185" s="24"/>
      <c r="AC185" s="24"/>
      <c r="AD185" s="24"/>
      <c r="AE185" s="24"/>
      <c r="AF185" s="7"/>
      <c r="AG185" s="7"/>
      <c r="AL185" s="5"/>
      <c r="AM185" s="5"/>
      <c r="AN185" s="5"/>
      <c r="AO185" s="5"/>
      <c r="AP185" s="5"/>
      <c r="AQ185" s="5"/>
    </row>
    <row r="186" spans="1:43" s="20" customFormat="1" ht="22.5" customHeight="1">
      <c r="A186" s="5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73"/>
      <c r="W186" s="27"/>
      <c r="X186" s="27"/>
      <c r="Y186" s="27"/>
      <c r="Z186" s="27"/>
      <c r="AA186" s="24"/>
      <c r="AB186" s="24"/>
      <c r="AC186" s="24"/>
      <c r="AD186" s="24"/>
      <c r="AE186" s="24"/>
      <c r="AF186" s="7"/>
      <c r="AG186" s="7"/>
      <c r="AL186" s="5"/>
      <c r="AM186" s="5"/>
      <c r="AN186" s="5"/>
      <c r="AO186" s="5"/>
      <c r="AP186" s="5"/>
      <c r="AQ186" s="5"/>
    </row>
    <row r="187" spans="1:43" s="20" customFormat="1" ht="17.25" customHeight="1">
      <c r="A187" s="5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73"/>
      <c r="W187" s="27"/>
      <c r="X187" s="27"/>
      <c r="Y187" s="27"/>
      <c r="Z187" s="27"/>
      <c r="AA187" s="24"/>
      <c r="AB187" s="24"/>
      <c r="AC187" s="24"/>
      <c r="AD187" s="24"/>
      <c r="AE187" s="24"/>
      <c r="AF187" s="7"/>
      <c r="AG187" s="7"/>
      <c r="AL187" s="5"/>
      <c r="AM187" s="5"/>
      <c r="AN187" s="5"/>
      <c r="AO187" s="5"/>
      <c r="AP187" s="5"/>
      <c r="AQ187" s="5"/>
    </row>
    <row r="188" spans="1:43" s="20" customFormat="1" ht="17.25" customHeight="1">
      <c r="A188" s="5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73"/>
      <c r="W188" s="27"/>
      <c r="X188" s="27"/>
      <c r="Y188" s="27"/>
      <c r="Z188" s="27"/>
      <c r="AA188" s="24"/>
      <c r="AB188" s="24"/>
      <c r="AC188" s="24"/>
      <c r="AD188" s="24"/>
      <c r="AE188" s="24"/>
      <c r="AF188" s="7"/>
      <c r="AG188" s="7"/>
      <c r="AL188" s="5"/>
      <c r="AM188" s="5"/>
      <c r="AN188" s="5"/>
      <c r="AO188" s="5"/>
      <c r="AP188" s="5"/>
      <c r="AQ188" s="5"/>
    </row>
    <row r="189" spans="1:43" s="20" customFormat="1" ht="17.25" customHeight="1">
      <c r="A189" s="5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73"/>
      <c r="W189" s="27"/>
      <c r="X189" s="27"/>
      <c r="Y189" s="27"/>
      <c r="Z189" s="27"/>
      <c r="AA189" s="24"/>
      <c r="AB189" s="24"/>
      <c r="AC189" s="24"/>
      <c r="AD189" s="24"/>
      <c r="AE189" s="24"/>
      <c r="AF189" s="7"/>
      <c r="AG189" s="7"/>
      <c r="AL189" s="5"/>
      <c r="AM189" s="5"/>
      <c r="AN189" s="5"/>
      <c r="AO189" s="5"/>
      <c r="AP189" s="5"/>
      <c r="AQ189" s="5"/>
    </row>
    <row r="190" spans="1:43" s="20" customFormat="1" ht="17.25" customHeight="1">
      <c r="A190" s="5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73"/>
      <c r="W190" s="27"/>
      <c r="X190" s="27"/>
      <c r="Y190" s="27"/>
      <c r="Z190" s="27"/>
      <c r="AA190" s="24"/>
      <c r="AB190" s="24"/>
      <c r="AC190" s="24"/>
      <c r="AD190" s="24"/>
      <c r="AE190" s="24"/>
      <c r="AF190" s="7"/>
      <c r="AG190" s="7"/>
      <c r="AL190" s="5"/>
      <c r="AM190" s="5"/>
      <c r="AN190" s="5"/>
      <c r="AO190" s="5"/>
      <c r="AP190" s="5"/>
      <c r="AQ190" s="5"/>
    </row>
    <row r="191" spans="1:43" s="20" customFormat="1" ht="17.25" customHeight="1">
      <c r="A191" s="5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73"/>
      <c r="W191" s="27"/>
      <c r="X191" s="27"/>
      <c r="Y191" s="27"/>
      <c r="Z191" s="27"/>
      <c r="AA191" s="24"/>
      <c r="AB191" s="24"/>
      <c r="AC191" s="24"/>
      <c r="AD191" s="24"/>
      <c r="AE191" s="24"/>
      <c r="AF191" s="7"/>
      <c r="AG191" s="7"/>
      <c r="AL191" s="5"/>
      <c r="AM191" s="5"/>
      <c r="AN191" s="5"/>
      <c r="AO191" s="5"/>
      <c r="AP191" s="5"/>
      <c r="AQ191" s="5"/>
    </row>
    <row r="192" spans="1:43" s="20" customFormat="1" ht="17.25" customHeight="1">
      <c r="A192" s="5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73"/>
      <c r="W192" s="27"/>
      <c r="X192" s="27"/>
      <c r="Y192" s="27"/>
      <c r="Z192" s="27"/>
      <c r="AA192" s="24"/>
      <c r="AB192" s="24"/>
      <c r="AC192" s="24"/>
      <c r="AD192" s="24"/>
      <c r="AE192" s="24"/>
      <c r="AF192" s="7"/>
      <c r="AG192" s="7"/>
      <c r="AL192" s="5"/>
      <c r="AM192" s="5"/>
      <c r="AN192" s="5"/>
      <c r="AO192" s="5"/>
      <c r="AP192" s="5"/>
      <c r="AQ192" s="5"/>
    </row>
    <row r="193" spans="1:43" s="20" customFormat="1" ht="17.25" customHeight="1">
      <c r="A193" s="5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73"/>
      <c r="W193" s="27"/>
      <c r="X193" s="27"/>
      <c r="Y193" s="27"/>
      <c r="Z193" s="27"/>
      <c r="AA193" s="24"/>
      <c r="AB193" s="24"/>
      <c r="AC193" s="24"/>
      <c r="AD193" s="24"/>
      <c r="AE193" s="24"/>
      <c r="AF193" s="7"/>
      <c r="AG193" s="7"/>
      <c r="AL193" s="5"/>
      <c r="AM193" s="5"/>
      <c r="AN193" s="5"/>
      <c r="AO193" s="5"/>
      <c r="AP193" s="5"/>
      <c r="AQ193" s="5"/>
    </row>
    <row r="194" spans="1:43" s="20" customFormat="1" ht="17.25" customHeight="1">
      <c r="A194" s="5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73"/>
      <c r="W194" s="27"/>
      <c r="X194" s="27"/>
      <c r="Y194" s="27"/>
      <c r="Z194" s="27"/>
      <c r="AA194" s="24"/>
      <c r="AB194" s="24"/>
      <c r="AC194" s="24"/>
      <c r="AD194" s="24"/>
      <c r="AE194" s="24"/>
      <c r="AF194" s="7"/>
      <c r="AG194" s="7"/>
      <c r="AL194" s="5"/>
      <c r="AM194" s="5"/>
      <c r="AN194" s="5"/>
      <c r="AO194" s="5"/>
      <c r="AP194" s="5"/>
      <c r="AQ194" s="5"/>
    </row>
    <row r="195" spans="1:43" s="20" customFormat="1" ht="17.25" customHeight="1">
      <c r="A195" s="5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73"/>
      <c r="W195" s="27"/>
      <c r="X195" s="27"/>
      <c r="Y195" s="27"/>
      <c r="Z195" s="27"/>
      <c r="AA195" s="24"/>
      <c r="AB195" s="24"/>
      <c r="AC195" s="24"/>
      <c r="AD195" s="24"/>
      <c r="AE195" s="24"/>
      <c r="AF195" s="7"/>
      <c r="AG195" s="7"/>
      <c r="AL195" s="5"/>
      <c r="AM195" s="5"/>
      <c r="AN195" s="5"/>
      <c r="AO195" s="5"/>
      <c r="AP195" s="5"/>
      <c r="AQ195" s="5"/>
    </row>
    <row r="196" spans="1:43" s="20" customFormat="1" ht="17.25" customHeight="1">
      <c r="A196" s="5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73"/>
      <c r="W196" s="27"/>
      <c r="X196" s="27"/>
      <c r="Y196" s="27"/>
      <c r="Z196" s="27"/>
      <c r="AA196" s="24"/>
      <c r="AB196" s="24"/>
      <c r="AC196" s="24"/>
      <c r="AD196" s="24"/>
      <c r="AE196" s="24"/>
      <c r="AF196" s="7"/>
      <c r="AG196" s="7"/>
      <c r="AL196" s="5"/>
      <c r="AM196" s="5"/>
      <c r="AN196" s="5"/>
      <c r="AO196" s="5"/>
      <c r="AP196" s="5"/>
      <c r="AQ196" s="5"/>
    </row>
    <row r="197" spans="1:43" s="20" customFormat="1" ht="17.25" customHeight="1">
      <c r="A197" s="5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73"/>
      <c r="W197" s="27"/>
      <c r="X197" s="27"/>
      <c r="Y197" s="27"/>
      <c r="Z197" s="27"/>
      <c r="AA197" s="24"/>
      <c r="AB197" s="24"/>
      <c r="AC197" s="24"/>
      <c r="AD197" s="24"/>
      <c r="AE197" s="24"/>
      <c r="AF197" s="7"/>
      <c r="AG197" s="7"/>
      <c r="AL197" s="5"/>
      <c r="AM197" s="5"/>
      <c r="AN197" s="5"/>
      <c r="AO197" s="5"/>
      <c r="AP197" s="5"/>
      <c r="AQ197" s="5"/>
    </row>
    <row r="198" spans="1:43" s="20" customFormat="1" ht="17.25" customHeight="1">
      <c r="A198" s="5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73"/>
      <c r="W198" s="27"/>
      <c r="X198" s="27"/>
      <c r="Y198" s="27"/>
      <c r="Z198" s="27"/>
      <c r="AA198" s="24"/>
      <c r="AB198" s="24"/>
      <c r="AC198" s="24"/>
      <c r="AD198" s="24"/>
      <c r="AE198" s="24"/>
      <c r="AF198" s="7"/>
      <c r="AG198" s="7"/>
      <c r="AL198" s="5"/>
      <c r="AM198" s="5"/>
      <c r="AN198" s="5"/>
      <c r="AO198" s="5"/>
      <c r="AP198" s="5"/>
      <c r="AQ198" s="5"/>
    </row>
    <row r="199" spans="1:43" s="20" customFormat="1" ht="17.25" customHeight="1">
      <c r="A199" s="5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73"/>
      <c r="W199" s="27"/>
      <c r="X199" s="27"/>
      <c r="Y199" s="27"/>
      <c r="Z199" s="27"/>
      <c r="AA199" s="24"/>
      <c r="AB199" s="24"/>
      <c r="AC199" s="24"/>
      <c r="AD199" s="24"/>
      <c r="AE199" s="24"/>
      <c r="AF199" s="7"/>
      <c r="AG199" s="7"/>
      <c r="AL199" s="5"/>
      <c r="AM199" s="5"/>
      <c r="AN199" s="5"/>
      <c r="AO199" s="5"/>
      <c r="AP199" s="5"/>
      <c r="AQ199" s="5"/>
    </row>
    <row r="200" spans="1:43" s="20" customFormat="1" ht="17.25" customHeight="1">
      <c r="A200" s="5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73"/>
      <c r="W200" s="27"/>
      <c r="X200" s="27"/>
      <c r="Y200" s="27"/>
      <c r="Z200" s="27"/>
      <c r="AA200" s="24"/>
      <c r="AB200" s="24"/>
      <c r="AC200" s="24"/>
      <c r="AD200" s="24"/>
      <c r="AE200" s="24"/>
      <c r="AF200" s="7"/>
      <c r="AG200" s="7"/>
      <c r="AL200" s="5"/>
      <c r="AM200" s="5"/>
      <c r="AN200" s="5"/>
      <c r="AO200" s="5"/>
      <c r="AP200" s="5"/>
      <c r="AQ200" s="5"/>
    </row>
    <row r="201" spans="1:43" s="20" customFormat="1" ht="17.25" customHeight="1">
      <c r="A201" s="5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73"/>
      <c r="W201" s="27"/>
      <c r="X201" s="27"/>
      <c r="Y201" s="27"/>
      <c r="Z201" s="27"/>
      <c r="AA201" s="24"/>
      <c r="AB201" s="24"/>
      <c r="AC201" s="24"/>
      <c r="AD201" s="24"/>
      <c r="AE201" s="24"/>
      <c r="AF201" s="7"/>
      <c r="AG201" s="7"/>
      <c r="AL201" s="5"/>
      <c r="AM201" s="5"/>
      <c r="AN201" s="5"/>
      <c r="AO201" s="5"/>
      <c r="AP201" s="5"/>
      <c r="AQ201" s="5"/>
    </row>
    <row r="202" spans="1:43" s="20" customFormat="1" ht="17.25" customHeight="1">
      <c r="A202" s="5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73"/>
      <c r="W202" s="27"/>
      <c r="X202" s="27"/>
      <c r="Y202" s="27"/>
      <c r="Z202" s="27"/>
      <c r="AA202" s="24"/>
      <c r="AB202" s="24"/>
      <c r="AC202" s="24"/>
      <c r="AD202" s="24"/>
      <c r="AE202" s="24"/>
      <c r="AF202" s="7"/>
      <c r="AG202" s="7"/>
      <c r="AL202" s="5"/>
      <c r="AM202" s="5"/>
      <c r="AN202" s="5"/>
      <c r="AO202" s="5"/>
      <c r="AP202" s="5"/>
      <c r="AQ202" s="5"/>
    </row>
    <row r="203" spans="1:43" s="20" customFormat="1" ht="17.25" customHeight="1">
      <c r="A203" s="5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73"/>
      <c r="W203" s="27"/>
      <c r="X203" s="27"/>
      <c r="Y203" s="27"/>
      <c r="Z203" s="27"/>
      <c r="AA203" s="24"/>
      <c r="AB203" s="24"/>
      <c r="AC203" s="24"/>
      <c r="AD203" s="24"/>
      <c r="AE203" s="24"/>
      <c r="AF203" s="7"/>
      <c r="AG203" s="7"/>
      <c r="AL203" s="5"/>
      <c r="AM203" s="5"/>
      <c r="AN203" s="5"/>
      <c r="AO203" s="5"/>
      <c r="AP203" s="5"/>
      <c r="AQ203" s="5"/>
    </row>
    <row r="204" spans="1:43" s="20" customFormat="1" ht="17.25" customHeight="1">
      <c r="A204" s="5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73"/>
      <c r="W204" s="27"/>
      <c r="X204" s="27"/>
      <c r="Y204" s="27"/>
      <c r="Z204" s="27"/>
      <c r="AA204" s="24"/>
      <c r="AB204" s="24"/>
      <c r="AC204" s="24"/>
      <c r="AD204" s="24"/>
      <c r="AE204" s="24"/>
      <c r="AF204" s="7"/>
      <c r="AG204" s="7"/>
      <c r="AL204" s="5"/>
      <c r="AM204" s="5"/>
      <c r="AN204" s="5"/>
      <c r="AO204" s="5"/>
      <c r="AP204" s="5"/>
      <c r="AQ204" s="5"/>
    </row>
    <row r="205" spans="1:43" s="20" customFormat="1" ht="17.25" customHeight="1">
      <c r="A205" s="5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73"/>
      <c r="W205" s="27"/>
      <c r="X205" s="27"/>
      <c r="Y205" s="27"/>
      <c r="Z205" s="27"/>
      <c r="AA205" s="24"/>
      <c r="AB205" s="24"/>
      <c r="AC205" s="24"/>
      <c r="AD205" s="24"/>
      <c r="AE205" s="24"/>
      <c r="AF205" s="7"/>
      <c r="AG205" s="7"/>
      <c r="AL205" s="5"/>
      <c r="AM205" s="5"/>
      <c r="AN205" s="5"/>
      <c r="AO205" s="5"/>
      <c r="AP205" s="5"/>
      <c r="AQ205" s="5"/>
    </row>
    <row r="206" spans="1:43" s="20" customFormat="1" ht="17.25" customHeight="1">
      <c r="A206" s="5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73"/>
      <c r="W206" s="27"/>
      <c r="X206" s="27"/>
      <c r="Y206" s="27"/>
      <c r="Z206" s="27"/>
      <c r="AA206" s="24"/>
      <c r="AB206" s="24"/>
      <c r="AC206" s="24"/>
      <c r="AD206" s="24"/>
      <c r="AE206" s="24"/>
      <c r="AF206" s="7"/>
      <c r="AG206" s="7"/>
      <c r="AL206" s="5"/>
      <c r="AM206" s="5"/>
      <c r="AN206" s="5"/>
      <c r="AO206" s="5"/>
      <c r="AP206" s="5"/>
      <c r="AQ206" s="5"/>
    </row>
    <row r="207" spans="1:43" s="20" customFormat="1" ht="17.25" customHeight="1">
      <c r="A207" s="5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73"/>
      <c r="W207" s="27"/>
      <c r="X207" s="27"/>
      <c r="Y207" s="27"/>
      <c r="Z207" s="27"/>
      <c r="AA207" s="24"/>
      <c r="AB207" s="24"/>
      <c r="AC207" s="24"/>
      <c r="AD207" s="24"/>
      <c r="AE207" s="24"/>
      <c r="AF207" s="7"/>
      <c r="AG207" s="7"/>
      <c r="AL207" s="5"/>
      <c r="AM207" s="5"/>
      <c r="AN207" s="5"/>
      <c r="AO207" s="5"/>
      <c r="AP207" s="5"/>
      <c r="AQ207" s="5"/>
    </row>
    <row r="208" spans="1:43" s="20" customFormat="1" ht="17.25" customHeight="1">
      <c r="A208" s="5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73"/>
      <c r="W208" s="27"/>
      <c r="X208" s="27"/>
      <c r="Y208" s="27"/>
      <c r="Z208" s="27"/>
      <c r="AA208" s="24"/>
      <c r="AB208" s="24"/>
      <c r="AC208" s="24"/>
      <c r="AD208" s="24"/>
      <c r="AE208" s="24"/>
      <c r="AF208" s="7"/>
      <c r="AG208" s="7"/>
      <c r="AL208" s="5"/>
      <c r="AM208" s="5"/>
      <c r="AN208" s="5"/>
      <c r="AO208" s="5"/>
      <c r="AP208" s="5"/>
      <c r="AQ208" s="5"/>
    </row>
    <row r="209" spans="1:43" s="20" customFormat="1" ht="17.25" customHeight="1">
      <c r="A209" s="5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73"/>
      <c r="W209" s="27"/>
      <c r="X209" s="27"/>
      <c r="Y209" s="27"/>
      <c r="Z209" s="27"/>
      <c r="AA209" s="24"/>
      <c r="AB209" s="24"/>
      <c r="AC209" s="24"/>
      <c r="AD209" s="24"/>
      <c r="AE209" s="24"/>
      <c r="AF209" s="7"/>
      <c r="AG209" s="7"/>
      <c r="AL209" s="5"/>
      <c r="AM209" s="5"/>
      <c r="AN209" s="5"/>
      <c r="AO209" s="5"/>
      <c r="AP209" s="5"/>
      <c r="AQ209" s="5"/>
    </row>
    <row r="210" spans="1:43" s="20" customFormat="1" ht="17.25" customHeight="1">
      <c r="A210" s="5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73"/>
      <c r="W210" s="27"/>
      <c r="X210" s="27"/>
      <c r="Y210" s="27"/>
      <c r="Z210" s="27"/>
      <c r="AA210" s="24"/>
      <c r="AB210" s="24"/>
      <c r="AC210" s="24"/>
      <c r="AD210" s="24"/>
      <c r="AE210" s="24"/>
      <c r="AF210" s="7"/>
      <c r="AG210" s="7"/>
      <c r="AL210" s="5"/>
      <c r="AM210" s="5"/>
      <c r="AN210" s="5"/>
      <c r="AO210" s="5"/>
      <c r="AP210" s="5"/>
      <c r="AQ210" s="5"/>
    </row>
    <row r="211" spans="1:43" s="20" customFormat="1" ht="17.25" customHeight="1">
      <c r="A211" s="5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73"/>
      <c r="W211" s="27"/>
      <c r="X211" s="27"/>
      <c r="Y211" s="27"/>
      <c r="Z211" s="27"/>
      <c r="AA211" s="24"/>
      <c r="AB211" s="24"/>
      <c r="AC211" s="24"/>
      <c r="AD211" s="24"/>
      <c r="AE211" s="24"/>
      <c r="AF211" s="7"/>
      <c r="AG211" s="7"/>
      <c r="AL211" s="5"/>
      <c r="AM211" s="5"/>
      <c r="AN211" s="5"/>
      <c r="AO211" s="5"/>
      <c r="AP211" s="5"/>
      <c r="AQ211" s="5"/>
    </row>
    <row r="212" spans="1:43" s="20" customFormat="1" ht="17.25" customHeight="1">
      <c r="A212" s="5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73"/>
      <c r="W212" s="27"/>
      <c r="X212" s="27"/>
      <c r="Y212" s="27"/>
      <c r="Z212" s="27"/>
      <c r="AA212" s="24"/>
      <c r="AB212" s="24"/>
      <c r="AC212" s="24"/>
      <c r="AD212" s="24"/>
      <c r="AE212" s="24"/>
      <c r="AF212" s="7"/>
      <c r="AG212" s="7"/>
      <c r="AL212" s="5"/>
      <c r="AM212" s="5"/>
      <c r="AN212" s="5"/>
      <c r="AO212" s="5"/>
      <c r="AP212" s="5"/>
      <c r="AQ212" s="5"/>
    </row>
    <row r="213" spans="1:43" s="20" customFormat="1">
      <c r="A213" s="5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73"/>
      <c r="W213" s="27"/>
      <c r="X213" s="27"/>
      <c r="Y213" s="27"/>
      <c r="Z213" s="27"/>
      <c r="AA213" s="24"/>
      <c r="AB213" s="24"/>
      <c r="AC213" s="24"/>
      <c r="AD213" s="24"/>
      <c r="AE213" s="24"/>
      <c r="AF213" s="7"/>
      <c r="AG213" s="7"/>
      <c r="AL213" s="5"/>
      <c r="AM213" s="5"/>
      <c r="AN213" s="5"/>
      <c r="AO213" s="5"/>
      <c r="AP213" s="5"/>
      <c r="AQ213" s="5"/>
    </row>
    <row r="214" spans="1:43" s="20" customFormat="1">
      <c r="A214" s="5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73"/>
      <c r="W214" s="27"/>
      <c r="X214" s="27"/>
      <c r="Y214" s="27"/>
      <c r="Z214" s="27"/>
      <c r="AA214" s="24"/>
      <c r="AB214" s="24"/>
      <c r="AC214" s="24"/>
      <c r="AD214" s="24"/>
      <c r="AE214" s="24"/>
      <c r="AF214" s="7"/>
      <c r="AG214" s="7"/>
      <c r="AL214" s="5"/>
      <c r="AM214" s="5"/>
      <c r="AN214" s="5"/>
      <c r="AO214" s="5"/>
      <c r="AP214" s="5"/>
      <c r="AQ214" s="5"/>
    </row>
    <row r="215" spans="1:43" s="20" customFormat="1">
      <c r="A215" s="5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73"/>
      <c r="W215" s="27"/>
      <c r="X215" s="27"/>
      <c r="Y215" s="27"/>
      <c r="Z215" s="27"/>
      <c r="AA215" s="24"/>
      <c r="AB215" s="24"/>
      <c r="AC215" s="24"/>
      <c r="AD215" s="24"/>
      <c r="AE215" s="24"/>
      <c r="AF215" s="7"/>
      <c r="AG215" s="7"/>
      <c r="AL215" s="5"/>
      <c r="AM215" s="5"/>
      <c r="AN215" s="5"/>
      <c r="AO215" s="5"/>
      <c r="AP215" s="5"/>
      <c r="AQ215" s="5"/>
    </row>
    <row r="216" spans="1:43" s="20" customFormat="1">
      <c r="A216" s="5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73"/>
      <c r="W216" s="27"/>
      <c r="X216" s="27"/>
      <c r="Y216" s="27"/>
      <c r="Z216" s="27"/>
      <c r="AA216" s="24"/>
      <c r="AB216" s="24"/>
      <c r="AC216" s="24"/>
      <c r="AD216" s="24"/>
      <c r="AE216" s="24"/>
      <c r="AF216" s="7"/>
      <c r="AG216" s="7"/>
      <c r="AL216" s="5"/>
      <c r="AM216" s="5"/>
      <c r="AN216" s="5"/>
      <c r="AO216" s="5"/>
      <c r="AP216" s="5"/>
      <c r="AQ216" s="5"/>
    </row>
    <row r="217" spans="1:43" s="20" customFormat="1">
      <c r="A217" s="5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73"/>
      <c r="W217" s="27"/>
      <c r="X217" s="27"/>
      <c r="Y217" s="27"/>
      <c r="Z217" s="27"/>
      <c r="AA217" s="24"/>
      <c r="AB217" s="24"/>
      <c r="AC217" s="24"/>
      <c r="AD217" s="24"/>
      <c r="AE217" s="24"/>
      <c r="AF217" s="7"/>
      <c r="AG217" s="7"/>
      <c r="AL217" s="5"/>
      <c r="AM217" s="5"/>
      <c r="AN217" s="5"/>
      <c r="AO217" s="5"/>
      <c r="AP217" s="5"/>
      <c r="AQ217" s="5"/>
    </row>
    <row r="218" spans="1:43" s="20" customFormat="1">
      <c r="A218" s="5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73"/>
      <c r="W218" s="27"/>
      <c r="X218" s="27"/>
      <c r="Y218" s="27"/>
      <c r="Z218" s="27"/>
      <c r="AA218" s="24"/>
      <c r="AB218" s="24"/>
      <c r="AC218" s="24"/>
      <c r="AD218" s="24"/>
      <c r="AE218" s="24"/>
      <c r="AF218" s="7"/>
      <c r="AG218" s="7"/>
      <c r="AL218" s="5"/>
      <c r="AM218" s="5"/>
      <c r="AN218" s="5"/>
      <c r="AO218" s="5"/>
      <c r="AP218" s="5"/>
      <c r="AQ218" s="5"/>
    </row>
    <row r="219" spans="1:43" s="20" customFormat="1">
      <c r="A219" s="5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73"/>
      <c r="W219" s="27"/>
      <c r="X219" s="27"/>
      <c r="Y219" s="27"/>
      <c r="Z219" s="27"/>
      <c r="AA219" s="24"/>
      <c r="AB219" s="24"/>
      <c r="AC219" s="24"/>
      <c r="AD219" s="24"/>
      <c r="AE219" s="24"/>
      <c r="AF219" s="7"/>
      <c r="AG219" s="7"/>
      <c r="AL219" s="5"/>
      <c r="AM219" s="5"/>
      <c r="AN219" s="5"/>
      <c r="AO219" s="5"/>
      <c r="AP219" s="5"/>
      <c r="AQ219" s="5"/>
    </row>
    <row r="220" spans="1:43" s="20" customFormat="1">
      <c r="A220" s="5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73"/>
      <c r="W220" s="27"/>
      <c r="X220" s="27"/>
      <c r="Y220" s="27"/>
      <c r="Z220" s="27"/>
      <c r="AA220" s="24"/>
      <c r="AB220" s="24"/>
      <c r="AC220" s="24"/>
      <c r="AD220" s="24"/>
      <c r="AE220" s="24"/>
      <c r="AF220" s="7"/>
      <c r="AG220" s="7"/>
      <c r="AL220" s="5"/>
      <c r="AM220" s="5"/>
      <c r="AN220" s="5"/>
      <c r="AO220" s="5"/>
      <c r="AP220" s="5"/>
      <c r="AQ220" s="5"/>
    </row>
    <row r="221" spans="1:43" s="20" customFormat="1">
      <c r="A221" s="5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73"/>
      <c r="W221" s="27"/>
      <c r="X221" s="27"/>
      <c r="Y221" s="27"/>
      <c r="Z221" s="27"/>
      <c r="AA221" s="24"/>
      <c r="AB221" s="24"/>
      <c r="AC221" s="24"/>
      <c r="AD221" s="24"/>
      <c r="AE221" s="24"/>
      <c r="AF221" s="7"/>
      <c r="AG221" s="7"/>
      <c r="AL221" s="5"/>
      <c r="AM221" s="5"/>
      <c r="AN221" s="5"/>
      <c r="AO221" s="5"/>
      <c r="AP221" s="5"/>
      <c r="AQ221" s="5"/>
    </row>
    <row r="222" spans="1:43" s="20" customFormat="1">
      <c r="A222" s="5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73"/>
      <c r="W222" s="27"/>
      <c r="X222" s="27"/>
      <c r="Y222" s="27"/>
      <c r="Z222" s="27"/>
      <c r="AA222" s="24"/>
      <c r="AB222" s="24"/>
      <c r="AC222" s="24"/>
      <c r="AD222" s="24"/>
      <c r="AE222" s="24"/>
      <c r="AF222" s="7"/>
      <c r="AG222" s="7"/>
      <c r="AL222" s="5"/>
      <c r="AM222" s="5"/>
      <c r="AN222" s="5"/>
      <c r="AO222" s="5"/>
      <c r="AP222" s="5"/>
      <c r="AQ222" s="5"/>
    </row>
    <row r="223" spans="1:43" s="20" customFormat="1">
      <c r="A223" s="5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73"/>
      <c r="W223" s="27"/>
      <c r="X223" s="27"/>
      <c r="Y223" s="27"/>
      <c r="Z223" s="27"/>
      <c r="AA223" s="24"/>
      <c r="AB223" s="24"/>
      <c r="AC223" s="24"/>
      <c r="AD223" s="24"/>
      <c r="AE223" s="24"/>
      <c r="AF223" s="7"/>
      <c r="AG223" s="7"/>
      <c r="AL223" s="5"/>
      <c r="AM223" s="5"/>
      <c r="AN223" s="5"/>
      <c r="AO223" s="5"/>
      <c r="AP223" s="5"/>
      <c r="AQ223" s="5"/>
    </row>
    <row r="224" spans="1:43" s="20" customFormat="1">
      <c r="A224" s="5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73"/>
      <c r="W224" s="27"/>
      <c r="X224" s="27"/>
      <c r="Y224" s="27"/>
      <c r="Z224" s="27"/>
      <c r="AA224" s="24"/>
      <c r="AB224" s="24"/>
      <c r="AC224" s="24"/>
      <c r="AD224" s="24"/>
      <c r="AE224" s="24"/>
      <c r="AF224" s="7"/>
      <c r="AG224" s="7"/>
      <c r="AL224" s="5"/>
      <c r="AM224" s="5"/>
      <c r="AN224" s="5"/>
      <c r="AO224" s="5"/>
      <c r="AP224" s="5"/>
      <c r="AQ224" s="5"/>
    </row>
    <row r="225" spans="1:43" s="20" customFormat="1">
      <c r="A225" s="5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73"/>
      <c r="W225" s="27"/>
      <c r="X225" s="27"/>
      <c r="Y225" s="27"/>
      <c r="Z225" s="27"/>
      <c r="AA225" s="24"/>
      <c r="AB225" s="24"/>
      <c r="AC225" s="24"/>
      <c r="AD225" s="24"/>
      <c r="AE225" s="24"/>
      <c r="AF225" s="7"/>
      <c r="AG225" s="7"/>
      <c r="AL225" s="5"/>
      <c r="AM225" s="5"/>
      <c r="AN225" s="5"/>
      <c r="AO225" s="5"/>
      <c r="AP225" s="5"/>
      <c r="AQ225" s="5"/>
    </row>
    <row r="226" spans="1:43" s="20" customFormat="1">
      <c r="A226" s="5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73"/>
      <c r="W226" s="27"/>
      <c r="X226" s="27"/>
      <c r="Y226" s="27"/>
      <c r="Z226" s="27"/>
      <c r="AA226" s="24"/>
      <c r="AB226" s="24"/>
      <c r="AC226" s="24"/>
      <c r="AD226" s="24"/>
      <c r="AE226" s="24"/>
      <c r="AF226" s="7"/>
      <c r="AG226" s="7"/>
      <c r="AL226" s="5"/>
      <c r="AM226" s="5"/>
      <c r="AN226" s="5"/>
      <c r="AO226" s="5"/>
      <c r="AP226" s="5"/>
      <c r="AQ226" s="5"/>
    </row>
    <row r="227" spans="1:43" s="20" customFormat="1">
      <c r="A227" s="5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73"/>
      <c r="W227" s="27"/>
      <c r="X227" s="27"/>
      <c r="Y227" s="27"/>
      <c r="Z227" s="27"/>
      <c r="AA227" s="24"/>
      <c r="AB227" s="24"/>
      <c r="AC227" s="24"/>
      <c r="AD227" s="24"/>
      <c r="AE227" s="24"/>
      <c r="AF227" s="7"/>
      <c r="AG227" s="7"/>
      <c r="AL227" s="5"/>
      <c r="AM227" s="5"/>
      <c r="AN227" s="5"/>
      <c r="AO227" s="5"/>
      <c r="AP227" s="5"/>
      <c r="AQ227" s="5"/>
    </row>
    <row r="228" spans="1:43" s="20" customFormat="1">
      <c r="A228" s="5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73"/>
      <c r="W228" s="27"/>
      <c r="X228" s="27"/>
      <c r="Y228" s="27"/>
      <c r="Z228" s="27"/>
      <c r="AA228" s="24"/>
      <c r="AB228" s="24"/>
      <c r="AC228" s="24"/>
      <c r="AD228" s="24"/>
      <c r="AE228" s="24"/>
      <c r="AF228" s="7"/>
      <c r="AG228" s="7"/>
      <c r="AL228" s="5"/>
      <c r="AM228" s="5"/>
      <c r="AN228" s="5"/>
      <c r="AO228" s="5"/>
      <c r="AP228" s="5"/>
      <c r="AQ228" s="5"/>
    </row>
    <row r="229" spans="1:43" s="20" customFormat="1">
      <c r="A229" s="5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73"/>
      <c r="W229" s="27"/>
      <c r="X229" s="27"/>
      <c r="Y229" s="27"/>
      <c r="Z229" s="27"/>
      <c r="AA229" s="24"/>
      <c r="AB229" s="24"/>
      <c r="AC229" s="24"/>
      <c r="AD229" s="24"/>
      <c r="AE229" s="24"/>
      <c r="AF229" s="7"/>
      <c r="AG229" s="7"/>
      <c r="AL229" s="5"/>
      <c r="AM229" s="5"/>
      <c r="AN229" s="5"/>
      <c r="AO229" s="5"/>
      <c r="AP229" s="5"/>
      <c r="AQ229" s="5"/>
    </row>
    <row r="230" spans="1:43" s="20" customFormat="1">
      <c r="A230" s="5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73"/>
      <c r="W230" s="27"/>
      <c r="X230" s="27"/>
      <c r="Y230" s="27"/>
      <c r="Z230" s="27"/>
      <c r="AA230" s="24"/>
      <c r="AB230" s="24"/>
      <c r="AC230" s="24"/>
      <c r="AD230" s="24"/>
      <c r="AE230" s="24"/>
      <c r="AF230" s="7"/>
      <c r="AG230" s="7"/>
      <c r="AL230" s="5"/>
      <c r="AM230" s="5"/>
      <c r="AN230" s="5"/>
      <c r="AO230" s="5"/>
      <c r="AP230" s="5"/>
      <c r="AQ230" s="5"/>
    </row>
    <row r="231" spans="1:43" s="20" customFormat="1">
      <c r="A231" s="5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73"/>
      <c r="W231" s="27"/>
      <c r="X231" s="27"/>
      <c r="Y231" s="27"/>
      <c r="Z231" s="27"/>
      <c r="AA231" s="24"/>
      <c r="AB231" s="24"/>
      <c r="AC231" s="24"/>
      <c r="AD231" s="24"/>
      <c r="AE231" s="24"/>
      <c r="AF231" s="7"/>
      <c r="AG231" s="7"/>
      <c r="AL231" s="5"/>
      <c r="AM231" s="5"/>
      <c r="AN231" s="5"/>
      <c r="AO231" s="5"/>
      <c r="AP231" s="5"/>
      <c r="AQ231" s="5"/>
    </row>
    <row r="232" spans="1:43" s="20" customFormat="1">
      <c r="A232" s="5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73"/>
      <c r="W232" s="27"/>
      <c r="X232" s="27"/>
      <c r="Y232" s="27"/>
      <c r="Z232" s="27"/>
      <c r="AA232" s="24"/>
      <c r="AB232" s="24"/>
      <c r="AC232" s="24"/>
      <c r="AD232" s="24"/>
      <c r="AE232" s="24"/>
      <c r="AF232" s="7"/>
      <c r="AG232" s="7"/>
      <c r="AL232" s="5"/>
      <c r="AM232" s="5"/>
      <c r="AN232" s="5"/>
      <c r="AO232" s="5"/>
      <c r="AP232" s="5"/>
      <c r="AQ232" s="5"/>
    </row>
    <row r="233" spans="1:43" s="20" customFormat="1">
      <c r="A233" s="5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73"/>
      <c r="W233" s="27"/>
      <c r="X233" s="27"/>
      <c r="Y233" s="27"/>
      <c r="Z233" s="27"/>
      <c r="AA233" s="24"/>
      <c r="AB233" s="24"/>
      <c r="AC233" s="24"/>
      <c r="AD233" s="24"/>
      <c r="AE233" s="24"/>
      <c r="AF233" s="7"/>
      <c r="AG233" s="7"/>
      <c r="AL233" s="5"/>
      <c r="AM233" s="5"/>
      <c r="AN233" s="5"/>
      <c r="AO233" s="5"/>
      <c r="AP233" s="5"/>
      <c r="AQ233" s="5"/>
    </row>
    <row r="234" spans="1:43" s="20" customFormat="1">
      <c r="A234" s="5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73"/>
      <c r="W234" s="27"/>
      <c r="X234" s="27"/>
      <c r="Y234" s="27"/>
      <c r="Z234" s="27"/>
      <c r="AA234" s="24"/>
      <c r="AB234" s="24"/>
      <c r="AC234" s="24"/>
      <c r="AD234" s="24"/>
      <c r="AE234" s="24"/>
      <c r="AF234" s="7"/>
      <c r="AG234" s="7"/>
      <c r="AL234" s="5"/>
      <c r="AM234" s="5"/>
      <c r="AN234" s="5"/>
      <c r="AO234" s="5"/>
      <c r="AP234" s="5"/>
      <c r="AQ234" s="5"/>
    </row>
    <row r="235" spans="1:43" s="20" customFormat="1">
      <c r="A235" s="5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73"/>
      <c r="W235" s="27"/>
      <c r="X235" s="27"/>
      <c r="Y235" s="27"/>
      <c r="Z235" s="27"/>
      <c r="AA235" s="24"/>
      <c r="AB235" s="24"/>
      <c r="AC235" s="24"/>
      <c r="AD235" s="24"/>
      <c r="AE235" s="24"/>
      <c r="AF235" s="7"/>
      <c r="AG235" s="7"/>
      <c r="AL235" s="5"/>
      <c r="AM235" s="5"/>
      <c r="AN235" s="5"/>
      <c r="AO235" s="5"/>
      <c r="AP235" s="5"/>
      <c r="AQ235" s="5"/>
    </row>
    <row r="236" spans="1:43" s="20" customFormat="1">
      <c r="A236" s="5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73"/>
      <c r="W236" s="27"/>
      <c r="X236" s="27"/>
      <c r="Y236" s="27"/>
      <c r="Z236" s="27"/>
      <c r="AA236" s="24"/>
      <c r="AB236" s="24"/>
      <c r="AC236" s="24"/>
      <c r="AD236" s="24"/>
      <c r="AE236" s="24"/>
      <c r="AF236" s="7"/>
      <c r="AG236" s="7"/>
      <c r="AL236" s="5"/>
      <c r="AM236" s="5"/>
      <c r="AN236" s="5"/>
      <c r="AO236" s="5"/>
      <c r="AP236" s="5"/>
      <c r="AQ236" s="5"/>
    </row>
    <row r="237" spans="1:43" s="20" customFormat="1">
      <c r="A237" s="5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73"/>
      <c r="W237" s="27"/>
      <c r="X237" s="27"/>
      <c r="Y237" s="27"/>
      <c r="Z237" s="27"/>
      <c r="AA237" s="24"/>
      <c r="AB237" s="24"/>
      <c r="AC237" s="24"/>
      <c r="AD237" s="24"/>
      <c r="AE237" s="24"/>
      <c r="AF237" s="7"/>
      <c r="AG237" s="7"/>
      <c r="AL237" s="5"/>
      <c r="AM237" s="5"/>
      <c r="AN237" s="5"/>
      <c r="AO237" s="5"/>
      <c r="AP237" s="5"/>
      <c r="AQ237" s="5"/>
    </row>
    <row r="238" spans="1:43" s="20" customFormat="1">
      <c r="A238" s="5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73"/>
      <c r="W238" s="27"/>
      <c r="X238" s="27"/>
      <c r="Y238" s="27"/>
      <c r="Z238" s="27"/>
      <c r="AA238" s="24"/>
      <c r="AB238" s="24"/>
      <c r="AC238" s="24"/>
      <c r="AD238" s="24"/>
      <c r="AE238" s="24"/>
      <c r="AF238" s="7"/>
      <c r="AG238" s="7"/>
      <c r="AL238" s="5"/>
      <c r="AM238" s="5"/>
      <c r="AN238" s="5"/>
      <c r="AO238" s="5"/>
      <c r="AP238" s="5"/>
      <c r="AQ238" s="5"/>
    </row>
    <row r="239" spans="1:43" s="20" customFormat="1">
      <c r="A239" s="5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73"/>
      <c r="W239" s="27"/>
      <c r="X239" s="27"/>
      <c r="Y239" s="27"/>
      <c r="Z239" s="27"/>
      <c r="AA239" s="24"/>
      <c r="AB239" s="24"/>
      <c r="AC239" s="24"/>
      <c r="AD239" s="24"/>
      <c r="AE239" s="24"/>
      <c r="AF239" s="7"/>
      <c r="AG239" s="7"/>
      <c r="AL239" s="5"/>
      <c r="AM239" s="5"/>
      <c r="AN239" s="5"/>
      <c r="AO239" s="5"/>
      <c r="AP239" s="5"/>
      <c r="AQ239" s="5"/>
    </row>
    <row r="240" spans="1:43" s="20" customFormat="1">
      <c r="A240" s="5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73"/>
      <c r="W240" s="27"/>
      <c r="X240" s="27"/>
      <c r="Y240" s="27"/>
      <c r="Z240" s="27"/>
      <c r="AA240" s="24"/>
      <c r="AB240" s="24"/>
      <c r="AC240" s="24"/>
      <c r="AD240" s="24"/>
      <c r="AE240" s="24"/>
      <c r="AF240" s="7"/>
      <c r="AG240" s="7"/>
      <c r="AL240" s="5"/>
      <c r="AM240" s="5"/>
      <c r="AN240" s="5"/>
      <c r="AO240" s="5"/>
      <c r="AP240" s="5"/>
      <c r="AQ240" s="5"/>
    </row>
    <row r="241" spans="1:43" s="20" customFormat="1">
      <c r="A241" s="5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73"/>
      <c r="W241" s="27"/>
      <c r="X241" s="27"/>
      <c r="Y241" s="27"/>
      <c r="Z241" s="27"/>
      <c r="AA241" s="24"/>
      <c r="AB241" s="24"/>
      <c r="AC241" s="24"/>
      <c r="AD241" s="24"/>
      <c r="AE241" s="24"/>
      <c r="AF241" s="7"/>
      <c r="AG241" s="7"/>
      <c r="AL241" s="5"/>
      <c r="AM241" s="5"/>
      <c r="AN241" s="5"/>
      <c r="AO241" s="5"/>
      <c r="AP241" s="5"/>
      <c r="AQ241" s="5"/>
    </row>
  </sheetData>
  <sheetProtection sheet="1" objects="1" scenarios="1" selectLockedCells="1"/>
  <mergeCells count="110">
    <mergeCell ref="H14:O14"/>
    <mergeCell ref="P14:R14"/>
    <mergeCell ref="S14:U14"/>
    <mergeCell ref="B56:G56"/>
    <mergeCell ref="B58:B59"/>
    <mergeCell ref="H60:O60"/>
    <mergeCell ref="B61:O61"/>
    <mergeCell ref="P61:R61"/>
    <mergeCell ref="S16:U16"/>
    <mergeCell ref="H17:O17"/>
    <mergeCell ref="P17:R17"/>
    <mergeCell ref="S17:U17"/>
    <mergeCell ref="H18:O18"/>
    <mergeCell ref="P18:R18"/>
    <mergeCell ref="S18:U18"/>
    <mergeCell ref="H19:O19"/>
    <mergeCell ref="P19:R19"/>
    <mergeCell ref="S19:U19"/>
    <mergeCell ref="H27:O27"/>
    <mergeCell ref="P27:R27"/>
    <mergeCell ref="S27:U27"/>
    <mergeCell ref="H28:O28"/>
    <mergeCell ref="P28:R28"/>
    <mergeCell ref="S28:U28"/>
    <mergeCell ref="B72:G72"/>
    <mergeCell ref="H72:O72"/>
    <mergeCell ref="P72:R72"/>
    <mergeCell ref="B73:G73"/>
    <mergeCell ref="H73:O73"/>
    <mergeCell ref="P73:R73"/>
    <mergeCell ref="C9:D9"/>
    <mergeCell ref="E9:G9"/>
    <mergeCell ref="I9:K9"/>
    <mergeCell ref="M9:O9"/>
    <mergeCell ref="Q9:S9"/>
    <mergeCell ref="E10:G10"/>
    <mergeCell ref="I10:K10"/>
    <mergeCell ref="M10:O10"/>
    <mergeCell ref="B13:G13"/>
    <mergeCell ref="H13:O13"/>
    <mergeCell ref="P13:R13"/>
    <mergeCell ref="S13:U13"/>
    <mergeCell ref="H15:O15"/>
    <mergeCell ref="P15:R15"/>
    <mergeCell ref="S15:U15"/>
    <mergeCell ref="H16:O16"/>
    <mergeCell ref="P16:R16"/>
    <mergeCell ref="B14:B18"/>
    <mergeCell ref="AB19:AE19"/>
    <mergeCell ref="B20:B26"/>
    <mergeCell ref="H20:O20"/>
    <mergeCell ref="P20:R20"/>
    <mergeCell ref="S20:U20"/>
    <mergeCell ref="H21:O21"/>
    <mergeCell ref="P21:R21"/>
    <mergeCell ref="S21:U21"/>
    <mergeCell ref="H22:O22"/>
    <mergeCell ref="P22:R22"/>
    <mergeCell ref="S22:U22"/>
    <mergeCell ref="H23:O23"/>
    <mergeCell ref="P23:R23"/>
    <mergeCell ref="S23:U23"/>
    <mergeCell ref="H24:O24"/>
    <mergeCell ref="P24:R24"/>
    <mergeCell ref="S24:U24"/>
    <mergeCell ref="H25:O25"/>
    <mergeCell ref="P25:R25"/>
    <mergeCell ref="S25:U25"/>
    <mergeCell ref="H26:O26"/>
    <mergeCell ref="P26:R26"/>
    <mergeCell ref="S26:U26"/>
    <mergeCell ref="H58:O58"/>
    <mergeCell ref="H71:O71"/>
    <mergeCell ref="B29:O29"/>
    <mergeCell ref="P29:R29"/>
    <mergeCell ref="S29:U29"/>
    <mergeCell ref="B41:S41"/>
    <mergeCell ref="B45:G45"/>
    <mergeCell ref="H45:O45"/>
    <mergeCell ref="P45:R45"/>
    <mergeCell ref="S45:U45"/>
    <mergeCell ref="B46:B47"/>
    <mergeCell ref="H46:O46"/>
    <mergeCell ref="P46:R46"/>
    <mergeCell ref="S46:U46"/>
    <mergeCell ref="H47:O47"/>
    <mergeCell ref="B84:G84"/>
    <mergeCell ref="H84:O84"/>
    <mergeCell ref="P84:R84"/>
    <mergeCell ref="B85:G85"/>
    <mergeCell ref="H85:O85"/>
    <mergeCell ref="P85:R85"/>
    <mergeCell ref="P58:R58"/>
    <mergeCell ref="P47:R47"/>
    <mergeCell ref="S47:U47"/>
    <mergeCell ref="H48:O48"/>
    <mergeCell ref="P48:R48"/>
    <mergeCell ref="S48:U48"/>
    <mergeCell ref="B49:O49"/>
    <mergeCell ref="B71:G71"/>
    <mergeCell ref="P71:R71"/>
    <mergeCell ref="H59:O59"/>
    <mergeCell ref="P59:R59"/>
    <mergeCell ref="P60:R60"/>
    <mergeCell ref="P49:R49"/>
    <mergeCell ref="S49:U49"/>
    <mergeCell ref="H56:O56"/>
    <mergeCell ref="P56:R56"/>
    <mergeCell ref="H57:O57"/>
    <mergeCell ref="P57:R57"/>
  </mergeCells>
  <phoneticPr fontId="17"/>
  <pageMargins left="0.70866141732283472" right="0.19685039370078741" top="0.59055118110236227" bottom="0.27559055118110237" header="0.15748031496062992" footer="0.15748031496062992"/>
  <pageSetup paperSize="9" scale="90" orientation="portrait" r:id="rId1"/>
  <headerFooter differentFirst="1" alignWithMargins="0">
    <firstHeader>&amp;L大阪市大経費様式１&amp;R承認番号【　　　　　　　】　　　</firstHeader>
    <firstFooter>&amp;C〔&amp;A〕</firstFooter>
  </headerFooter>
  <rowBreaks count="1" manualBreakCount="1">
    <brk id="42" max="21" man="1"/>
  </rowBreaks>
  <colBreaks count="1" manualBreakCount="1">
    <brk id="37" max="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39"/>
  <sheetViews>
    <sheetView topLeftCell="A2" zoomScaleNormal="100" workbookViewId="0">
      <selection activeCell="B2" sqref="B2"/>
    </sheetView>
  </sheetViews>
  <sheetFormatPr defaultRowHeight="13.5"/>
  <cols>
    <col min="1" max="1" width="1.625" style="5" customWidth="1"/>
    <col min="2" max="21" width="4.875" style="10" customWidth="1"/>
    <col min="22" max="22" width="2.125" style="67" customWidth="1"/>
    <col min="23" max="24" width="4.875" style="18" customWidth="1"/>
    <col min="25" max="26" width="4.375" style="18" customWidth="1"/>
    <col min="27" max="31" width="4.375" style="19" customWidth="1"/>
    <col min="32" max="33" width="4.375" style="8" customWidth="1"/>
    <col min="34" max="35" width="4.375" style="20" customWidth="1"/>
    <col min="36" max="37" width="4.125" style="20" customWidth="1"/>
    <col min="38" max="45" width="4.125" style="5" customWidth="1"/>
    <col min="46" max="16384" width="9" style="5"/>
  </cols>
  <sheetData>
    <row r="1" spans="2:43" ht="6.75" customHeight="1"/>
    <row r="2" spans="2:43" ht="22.5" customHeight="1">
      <c r="B2" s="76"/>
      <c r="C2" s="78" t="s">
        <v>122</v>
      </c>
      <c r="D2" s="79"/>
      <c r="E2" s="79"/>
      <c r="F2" s="76"/>
      <c r="G2" s="76"/>
      <c r="H2" s="79"/>
      <c r="I2" s="76" t="s">
        <v>86</v>
      </c>
      <c r="J2" s="76"/>
      <c r="K2" s="79"/>
      <c r="L2" s="76"/>
      <c r="M2" s="76"/>
      <c r="N2" s="76"/>
      <c r="O2" s="76"/>
      <c r="P2" s="76"/>
      <c r="Q2" s="77" t="s">
        <v>83</v>
      </c>
      <c r="R2" s="76"/>
      <c r="S2" s="76"/>
      <c r="T2" s="76"/>
      <c r="U2" s="76"/>
      <c r="V2" s="68"/>
      <c r="W2" s="8"/>
      <c r="X2" s="8"/>
      <c r="Y2" s="8"/>
      <c r="Z2" s="8"/>
      <c r="AB2" s="21"/>
    </row>
    <row r="3" spans="2:43" ht="22.5" customHeight="1">
      <c r="B3" s="79" t="s">
        <v>96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80" t="s">
        <v>13</v>
      </c>
      <c r="N3" s="79"/>
      <c r="O3" s="79"/>
      <c r="P3" s="79"/>
      <c r="Q3" s="79"/>
      <c r="R3" s="79"/>
      <c r="S3" s="79"/>
      <c r="T3" s="79"/>
      <c r="U3" s="79"/>
      <c r="W3" s="44"/>
      <c r="X3" s="45"/>
      <c r="Y3" s="44"/>
      <c r="Z3" s="10"/>
      <c r="AA3" s="10"/>
      <c r="AB3" s="10"/>
      <c r="AC3" s="18"/>
      <c r="AD3" s="18"/>
      <c r="AE3" s="18"/>
      <c r="AF3" s="18"/>
      <c r="AG3" s="21"/>
      <c r="AH3" s="19"/>
      <c r="AI3" s="19"/>
      <c r="AJ3" s="19"/>
      <c r="AK3" s="19"/>
      <c r="AL3" s="8"/>
      <c r="AM3" s="8"/>
      <c r="AN3" s="20"/>
      <c r="AO3" s="20"/>
      <c r="AP3" s="20"/>
      <c r="AQ3" s="20"/>
    </row>
    <row r="4" spans="2:43" s="2" customFormat="1" ht="22.5" customHeight="1"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M4" s="83"/>
      <c r="N4" s="84" t="s">
        <v>88</v>
      </c>
      <c r="O4" s="83"/>
      <c r="P4" s="83"/>
      <c r="Q4" s="83"/>
      <c r="R4" s="83"/>
      <c r="S4" s="83"/>
      <c r="T4" s="83"/>
      <c r="U4" s="83"/>
      <c r="V4" s="22"/>
      <c r="W4" s="46"/>
      <c r="AC4" s="11"/>
      <c r="AD4" s="11"/>
      <c r="AE4" s="11"/>
      <c r="AF4" s="11"/>
      <c r="AG4" s="11"/>
      <c r="AH4" s="22"/>
      <c r="AI4" s="23"/>
      <c r="AJ4" s="23"/>
      <c r="AK4" s="23"/>
      <c r="AL4" s="11"/>
      <c r="AM4" s="11"/>
      <c r="AN4" s="4"/>
      <c r="AO4" s="4"/>
      <c r="AP4" s="4"/>
      <c r="AQ4" s="4"/>
    </row>
    <row r="5" spans="2:43" s="2" customFormat="1" ht="22.5" customHeight="1">
      <c r="B5" s="81"/>
      <c r="C5" s="85"/>
      <c r="D5" s="85"/>
      <c r="E5" s="85"/>
      <c r="F5" s="82"/>
      <c r="G5" s="82"/>
      <c r="H5" s="82"/>
      <c r="I5" s="82"/>
      <c r="J5" s="82"/>
      <c r="K5" s="82"/>
      <c r="L5" s="82"/>
      <c r="M5" s="86" t="s">
        <v>84</v>
      </c>
      <c r="N5" s="83"/>
      <c r="O5" s="87"/>
      <c r="P5" s="87"/>
      <c r="Q5" s="87"/>
      <c r="R5" s="87"/>
      <c r="S5" s="87"/>
      <c r="T5" s="87"/>
      <c r="U5" s="87"/>
      <c r="V5" s="69"/>
      <c r="W5" s="50"/>
      <c r="X5" s="46"/>
      <c r="Y5" s="46"/>
      <c r="Z5" s="3"/>
      <c r="AA5" s="3"/>
      <c r="AB5" s="3"/>
    </row>
    <row r="6" spans="2:43" ht="22.5" customHeight="1">
      <c r="B6" s="86" t="s">
        <v>14</v>
      </c>
      <c r="C6" s="86"/>
      <c r="D6" s="86"/>
      <c r="E6" s="86"/>
      <c r="F6" s="88"/>
      <c r="G6" s="88"/>
      <c r="H6" s="88"/>
      <c r="I6" s="88"/>
      <c r="J6" s="88"/>
      <c r="K6" s="88"/>
      <c r="L6" s="88"/>
      <c r="M6" s="88"/>
      <c r="N6" s="88"/>
      <c r="O6" s="86"/>
      <c r="P6" s="88"/>
      <c r="Q6" s="88"/>
      <c r="R6" s="88"/>
      <c r="S6" s="88"/>
      <c r="T6" s="88"/>
      <c r="U6" s="88"/>
      <c r="V6" s="70"/>
      <c r="W6" s="51"/>
      <c r="X6" s="52"/>
      <c r="Y6" s="52"/>
      <c r="Z6" s="48"/>
      <c r="AA6" s="48"/>
      <c r="AB6" s="47"/>
      <c r="AC6" s="18"/>
      <c r="AD6" s="18"/>
      <c r="AE6" s="18"/>
      <c r="AF6" s="18"/>
      <c r="AG6" s="19"/>
      <c r="AH6" s="19"/>
      <c r="AI6" s="19"/>
      <c r="AJ6" s="19"/>
      <c r="AK6" s="19"/>
      <c r="AL6" s="8"/>
      <c r="AM6" s="8"/>
      <c r="AN6" s="20"/>
      <c r="AO6" s="20"/>
      <c r="AP6" s="20"/>
      <c r="AQ6" s="20"/>
    </row>
    <row r="7" spans="2:43" ht="22.5" customHeight="1">
      <c r="B7" s="86"/>
      <c r="C7" s="86"/>
      <c r="D7" s="86"/>
      <c r="E7" s="86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70"/>
      <c r="W7" s="51"/>
      <c r="X7" s="52"/>
      <c r="Y7" s="52"/>
      <c r="Z7" s="48"/>
      <c r="AA7" s="48"/>
      <c r="AB7" s="47"/>
      <c r="AC7" s="18"/>
      <c r="AD7" s="18"/>
      <c r="AE7" s="18"/>
      <c r="AF7" s="18"/>
      <c r="AG7" s="19"/>
      <c r="AH7" s="19"/>
      <c r="AI7" s="19"/>
      <c r="AJ7" s="19"/>
      <c r="AK7" s="19"/>
      <c r="AL7" s="8"/>
      <c r="AM7" s="8"/>
      <c r="AN7" s="20"/>
      <c r="AO7" s="20"/>
      <c r="AP7" s="20"/>
      <c r="AQ7" s="20"/>
    </row>
    <row r="8" spans="2:43" s="2" customFormat="1" ht="22.5" customHeight="1">
      <c r="B8" s="6"/>
      <c r="C8" s="6"/>
      <c r="D8" s="6"/>
      <c r="E8" s="19"/>
      <c r="F8" s="19"/>
      <c r="G8" s="19"/>
      <c r="H8" s="19"/>
      <c r="I8" s="19"/>
      <c r="J8" s="4"/>
      <c r="K8" s="4"/>
      <c r="L8" s="4"/>
      <c r="M8" s="4"/>
      <c r="N8" s="20"/>
      <c r="O8" s="20"/>
      <c r="P8" s="5"/>
      <c r="Q8" s="5"/>
      <c r="R8" s="5"/>
      <c r="S8" s="5"/>
      <c r="T8" s="5"/>
      <c r="U8" s="5"/>
      <c r="V8" s="68"/>
      <c r="W8" s="5"/>
      <c r="AB8" s="1"/>
    </row>
    <row r="9" spans="2:43" s="2" customFormat="1" ht="22.5" customHeight="1">
      <c r="C9" s="311" t="s">
        <v>93</v>
      </c>
      <c r="D9" s="311"/>
      <c r="E9" s="312" t="s">
        <v>0</v>
      </c>
      <c r="F9" s="313"/>
      <c r="G9" s="313"/>
      <c r="H9" s="89"/>
      <c r="I9" s="312" t="s">
        <v>2</v>
      </c>
      <c r="J9" s="313"/>
      <c r="K9" s="313"/>
      <c r="L9" s="90"/>
      <c r="M9" s="357" t="s">
        <v>89</v>
      </c>
      <c r="N9" s="358"/>
      <c r="O9" s="358"/>
      <c r="P9" s="91"/>
      <c r="Q9" s="74"/>
      <c r="R9" s="45"/>
      <c r="S9" s="45"/>
      <c r="T9" s="75"/>
      <c r="U9" s="49"/>
      <c r="V9" s="71"/>
    </row>
    <row r="10" spans="2:43" s="2" customFormat="1" ht="22.5" customHeight="1">
      <c r="E10" s="317" t="s">
        <v>1</v>
      </c>
      <c r="F10" s="318"/>
      <c r="G10" s="318"/>
      <c r="H10" s="92"/>
      <c r="I10" s="317" t="s">
        <v>3</v>
      </c>
      <c r="J10" s="318"/>
      <c r="K10" s="318"/>
      <c r="L10" s="93"/>
      <c r="M10" s="359" t="s">
        <v>5</v>
      </c>
      <c r="N10" s="360"/>
      <c r="O10" s="314"/>
      <c r="P10" s="94"/>
      <c r="Q10" s="74"/>
      <c r="R10" s="45"/>
      <c r="S10" s="45"/>
      <c r="T10" s="75"/>
      <c r="U10" s="49"/>
      <c r="V10" s="71"/>
      <c r="W10" s="22"/>
    </row>
    <row r="11" spans="2:43" s="2" customFormat="1" ht="22.5" customHeight="1">
      <c r="V11" s="72"/>
      <c r="W11" s="22"/>
    </row>
    <row r="12" spans="2:43" s="2" customFormat="1" ht="22.5" customHeight="1">
      <c r="B12" s="53" t="s">
        <v>104</v>
      </c>
      <c r="V12" s="72"/>
      <c r="W12" s="22"/>
    </row>
    <row r="13" spans="2:43" ht="22.5" customHeight="1">
      <c r="B13" s="321"/>
      <c r="C13" s="321"/>
      <c r="D13" s="321"/>
      <c r="E13" s="321"/>
      <c r="F13" s="321"/>
      <c r="G13" s="321"/>
      <c r="H13" s="322" t="s">
        <v>6</v>
      </c>
      <c r="I13" s="323"/>
      <c r="J13" s="323"/>
      <c r="K13" s="323"/>
      <c r="L13" s="323"/>
      <c r="M13" s="323"/>
      <c r="N13" s="323"/>
      <c r="O13" s="323"/>
      <c r="P13" s="324" t="s">
        <v>20</v>
      </c>
      <c r="Q13" s="325"/>
      <c r="R13" s="325"/>
      <c r="S13" s="324" t="s">
        <v>105</v>
      </c>
      <c r="T13" s="325"/>
      <c r="U13" s="326"/>
      <c r="V13" s="66"/>
      <c r="X13" s="52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2:43" ht="40.5" customHeight="1">
      <c r="B14" s="301" t="s">
        <v>46</v>
      </c>
      <c r="C14" s="29" t="s">
        <v>7</v>
      </c>
      <c r="D14" s="36" t="s">
        <v>17</v>
      </c>
      <c r="E14" s="17"/>
      <c r="F14" s="17"/>
      <c r="G14" s="32"/>
      <c r="H14" s="332" t="s">
        <v>90</v>
      </c>
      <c r="I14" s="333"/>
      <c r="J14" s="333"/>
      <c r="K14" s="333"/>
      <c r="L14" s="333"/>
      <c r="M14" s="333"/>
      <c r="N14" s="333"/>
      <c r="O14" s="333"/>
      <c r="P14" s="334" t="str">
        <f>IF(P9="","",ROUNDDOWN(H9*6000*P9*0.15,0))</f>
        <v/>
      </c>
      <c r="Q14" s="335"/>
      <c r="R14" s="336"/>
      <c r="S14" s="304"/>
      <c r="T14" s="304"/>
      <c r="U14" s="304"/>
      <c r="V14" s="4"/>
      <c r="W14" s="6"/>
      <c r="X14" s="52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2:43" ht="22.5" customHeight="1">
      <c r="B15" s="301"/>
      <c r="C15" s="14" t="s">
        <v>8</v>
      </c>
      <c r="D15" s="15" t="s">
        <v>26</v>
      </c>
      <c r="E15" s="28"/>
      <c r="F15" s="28"/>
      <c r="G15" s="16"/>
      <c r="H15" s="327" t="s">
        <v>95</v>
      </c>
      <c r="I15" s="328"/>
      <c r="J15" s="328"/>
      <c r="K15" s="328"/>
      <c r="L15" s="328"/>
      <c r="M15" s="328"/>
      <c r="N15" s="328"/>
      <c r="O15" s="328"/>
      <c r="P15" s="210"/>
      <c r="Q15" s="211"/>
      <c r="R15" s="212"/>
      <c r="S15" s="306"/>
      <c r="T15" s="306"/>
      <c r="U15" s="306"/>
      <c r="V15" s="4"/>
      <c r="W15" s="6"/>
      <c r="X15" s="6"/>
      <c r="Y15" s="6"/>
      <c r="Z15" s="6"/>
      <c r="AF15" s="4"/>
      <c r="AG15" s="4"/>
      <c r="AH15" s="4"/>
      <c r="AI15" s="4"/>
    </row>
    <row r="16" spans="2:43" ht="22.5" customHeight="1">
      <c r="B16" s="301"/>
      <c r="C16" s="29" t="s">
        <v>9</v>
      </c>
      <c r="D16" s="36" t="s">
        <v>129</v>
      </c>
      <c r="E16" s="17"/>
      <c r="F16" s="17"/>
      <c r="G16" s="16"/>
      <c r="H16" s="327" t="s">
        <v>130</v>
      </c>
      <c r="I16" s="328"/>
      <c r="J16" s="328"/>
      <c r="K16" s="328"/>
      <c r="L16" s="328"/>
      <c r="M16" s="328"/>
      <c r="N16" s="328"/>
      <c r="O16" s="356"/>
      <c r="P16" s="218" t="str">
        <f>IF(H9="","",50000)</f>
        <v/>
      </c>
      <c r="Q16" s="219"/>
      <c r="R16" s="220"/>
      <c r="S16" s="306"/>
      <c r="T16" s="306"/>
      <c r="U16" s="306"/>
      <c r="V16" s="4"/>
      <c r="W16" s="6"/>
      <c r="X16" s="6"/>
      <c r="Y16" s="6"/>
      <c r="Z16" s="6"/>
      <c r="AF16" s="4"/>
      <c r="AG16" s="4"/>
      <c r="AH16" s="4"/>
      <c r="AI16" s="4"/>
    </row>
    <row r="17" spans="2:37" ht="22.5" customHeight="1">
      <c r="B17" s="301"/>
      <c r="C17" s="29" t="s">
        <v>123</v>
      </c>
      <c r="D17" s="13" t="s">
        <v>16</v>
      </c>
      <c r="E17" s="17"/>
      <c r="F17" s="17"/>
      <c r="G17" s="16"/>
      <c r="H17" s="327" t="s">
        <v>10</v>
      </c>
      <c r="I17" s="328"/>
      <c r="J17" s="328"/>
      <c r="K17" s="328"/>
      <c r="L17" s="328"/>
      <c r="M17" s="328"/>
      <c r="N17" s="328"/>
      <c r="O17" s="328"/>
      <c r="P17" s="329" t="str">
        <f>IF(L9="","",L9*6000)</f>
        <v/>
      </c>
      <c r="Q17" s="330"/>
      <c r="R17" s="331"/>
      <c r="S17" s="306"/>
      <c r="T17" s="306"/>
      <c r="U17" s="306"/>
      <c r="V17" s="4"/>
      <c r="W17" s="6"/>
      <c r="X17" s="6"/>
      <c r="Y17" s="6"/>
      <c r="Z17" s="6"/>
      <c r="AF17" s="4"/>
      <c r="AG17" s="4"/>
      <c r="AH17" s="4"/>
      <c r="AI17" s="4"/>
    </row>
    <row r="18" spans="2:37" ht="22.5" customHeight="1">
      <c r="B18" s="301"/>
      <c r="C18" s="29" t="s">
        <v>124</v>
      </c>
      <c r="D18" s="30" t="s">
        <v>15</v>
      </c>
      <c r="E18" s="31"/>
      <c r="F18" s="31"/>
      <c r="G18" s="32"/>
      <c r="H18" s="332" t="s">
        <v>97</v>
      </c>
      <c r="I18" s="333"/>
      <c r="J18" s="333"/>
      <c r="K18" s="333"/>
      <c r="L18" s="333"/>
      <c r="M18" s="333"/>
      <c r="N18" s="333"/>
      <c r="O18" s="333"/>
      <c r="P18" s="337"/>
      <c r="Q18" s="338"/>
      <c r="R18" s="339"/>
      <c r="S18" s="329" t="str">
        <f>IF(H9="","",H9*6000)</f>
        <v/>
      </c>
      <c r="T18" s="330"/>
      <c r="U18" s="331"/>
      <c r="V18" s="4"/>
      <c r="W18" s="6"/>
      <c r="X18" s="6"/>
      <c r="Y18" s="6"/>
      <c r="Z18" s="6"/>
      <c r="AF18" s="4"/>
      <c r="AG18" s="4"/>
      <c r="AH18" s="4"/>
      <c r="AI18" s="4"/>
    </row>
    <row r="19" spans="2:37" ht="22.5" customHeight="1" thickBot="1">
      <c r="B19" s="301"/>
      <c r="C19" s="14" t="s">
        <v>125</v>
      </c>
      <c r="D19" s="12" t="s">
        <v>24</v>
      </c>
      <c r="E19" s="28"/>
      <c r="F19" s="28"/>
      <c r="G19" s="16"/>
      <c r="H19" s="327" t="s">
        <v>94</v>
      </c>
      <c r="I19" s="328"/>
      <c r="J19" s="328"/>
      <c r="K19" s="328"/>
      <c r="L19" s="328"/>
      <c r="M19" s="328"/>
      <c r="N19" s="328"/>
      <c r="O19" s="328"/>
      <c r="P19" s="337"/>
      <c r="Q19" s="338"/>
      <c r="R19" s="339"/>
      <c r="S19" s="216"/>
      <c r="T19" s="216"/>
      <c r="U19" s="216"/>
      <c r="V19" s="4"/>
      <c r="W19" s="6"/>
      <c r="X19" s="6"/>
      <c r="Y19" s="6"/>
      <c r="Z19" s="6"/>
      <c r="AF19" s="4"/>
      <c r="AG19" s="4"/>
      <c r="AH19" s="4"/>
      <c r="AI19" s="4"/>
    </row>
    <row r="20" spans="2:37" ht="22.5" customHeight="1" thickBot="1">
      <c r="B20" s="55" t="s">
        <v>33</v>
      </c>
      <c r="C20" s="56"/>
      <c r="D20" s="56"/>
      <c r="E20" s="56"/>
      <c r="F20" s="56"/>
      <c r="G20" s="57"/>
      <c r="H20" s="340" t="s">
        <v>131</v>
      </c>
      <c r="I20" s="341"/>
      <c r="J20" s="341"/>
      <c r="K20" s="341"/>
      <c r="L20" s="341"/>
      <c r="M20" s="341"/>
      <c r="N20" s="341"/>
      <c r="O20" s="342"/>
      <c r="P20" s="343" t="str">
        <f>IF(P14="","",SUM(P14:R19))</f>
        <v/>
      </c>
      <c r="Q20" s="343"/>
      <c r="R20" s="343"/>
      <c r="S20" s="343" t="str">
        <f>IF(S18="","",SUM(S14:U19))</f>
        <v/>
      </c>
      <c r="T20" s="343"/>
      <c r="U20" s="343"/>
      <c r="V20" s="65"/>
      <c r="W20" s="24"/>
      <c r="X20" s="24"/>
      <c r="Y20" s="24"/>
      <c r="Z20" s="24"/>
      <c r="AA20" s="24"/>
      <c r="AB20" s="300"/>
      <c r="AC20" s="300"/>
      <c r="AD20" s="300"/>
      <c r="AE20" s="300"/>
      <c r="AF20" s="4"/>
      <c r="AG20" s="4"/>
      <c r="AH20" s="4"/>
      <c r="AI20" s="4"/>
    </row>
    <row r="21" spans="2:37" ht="40.5" customHeight="1">
      <c r="B21" s="301" t="s">
        <v>32</v>
      </c>
      <c r="C21" s="29" t="s">
        <v>126</v>
      </c>
      <c r="D21" s="13" t="s">
        <v>39</v>
      </c>
      <c r="E21" s="17"/>
      <c r="F21" s="17"/>
      <c r="G21" s="32"/>
      <c r="H21" s="302" t="s">
        <v>71</v>
      </c>
      <c r="I21" s="302"/>
      <c r="J21" s="302"/>
      <c r="K21" s="302"/>
      <c r="L21" s="302"/>
      <c r="M21" s="302"/>
      <c r="N21" s="302"/>
      <c r="O21" s="302"/>
      <c r="P21" s="303" t="str">
        <f>IF(H10="","",IF(H10=0,0,H9*3000))</f>
        <v/>
      </c>
      <c r="Q21" s="303"/>
      <c r="R21" s="303"/>
      <c r="S21" s="304"/>
      <c r="T21" s="304"/>
      <c r="U21" s="304"/>
      <c r="V21" s="4"/>
      <c r="W21" s="6"/>
      <c r="X21" s="6"/>
      <c r="Y21" s="6"/>
      <c r="Z21" s="6"/>
      <c r="AF21" s="4"/>
      <c r="AG21" s="4"/>
      <c r="AH21" s="4"/>
      <c r="AI21" s="4"/>
    </row>
    <row r="22" spans="2:37" ht="22.5" customHeight="1">
      <c r="B22" s="301"/>
      <c r="C22" s="54" t="s">
        <v>127</v>
      </c>
      <c r="D22" s="13" t="s">
        <v>28</v>
      </c>
      <c r="E22" s="17"/>
      <c r="F22" s="17"/>
      <c r="G22" s="16"/>
      <c r="H22" s="305" t="s">
        <v>146</v>
      </c>
      <c r="I22" s="305"/>
      <c r="J22" s="305"/>
      <c r="K22" s="305"/>
      <c r="L22" s="305"/>
      <c r="M22" s="305"/>
      <c r="N22" s="305"/>
      <c r="O22" s="305"/>
      <c r="P22" s="210"/>
      <c r="Q22" s="211"/>
      <c r="R22" s="212"/>
      <c r="S22" s="306"/>
      <c r="T22" s="306"/>
      <c r="U22" s="306"/>
      <c r="V22" s="4"/>
      <c r="W22" s="6"/>
      <c r="X22" s="6"/>
      <c r="Y22" s="6"/>
      <c r="Z22" s="6"/>
      <c r="AF22" s="4"/>
      <c r="AG22" s="4"/>
      <c r="AH22" s="4"/>
      <c r="AI22" s="4"/>
    </row>
    <row r="23" spans="2:37" ht="22.5" customHeight="1">
      <c r="B23" s="301"/>
      <c r="C23" s="54" t="s">
        <v>128</v>
      </c>
      <c r="D23" s="13" t="s">
        <v>40</v>
      </c>
      <c r="E23" s="17"/>
      <c r="F23" s="17"/>
      <c r="G23" s="16"/>
      <c r="H23" s="305" t="s">
        <v>98</v>
      </c>
      <c r="I23" s="305"/>
      <c r="J23" s="305"/>
      <c r="K23" s="305"/>
      <c r="L23" s="305"/>
      <c r="M23" s="305"/>
      <c r="N23" s="305"/>
      <c r="O23" s="305"/>
      <c r="P23" s="306"/>
      <c r="Q23" s="306"/>
      <c r="R23" s="306"/>
      <c r="S23" s="307" t="str">
        <f>IF(H10="","",IF(H10=0,0,H9*H10+L10*2000))</f>
        <v/>
      </c>
      <c r="T23" s="307"/>
      <c r="U23" s="307"/>
      <c r="V23" s="4"/>
      <c r="W23" s="6"/>
      <c r="X23" s="6"/>
      <c r="Y23" s="6"/>
      <c r="Z23" s="6"/>
      <c r="AF23" s="4"/>
      <c r="AG23" s="4"/>
      <c r="AH23" s="4"/>
      <c r="AI23" s="4"/>
    </row>
    <row r="24" spans="2:37" ht="22.5" customHeight="1">
      <c r="B24" s="301"/>
      <c r="C24" s="14" t="s">
        <v>53</v>
      </c>
      <c r="D24" s="13" t="s">
        <v>18</v>
      </c>
      <c r="E24" s="17"/>
      <c r="F24" s="17"/>
      <c r="G24" s="16"/>
      <c r="H24" s="305" t="s">
        <v>64</v>
      </c>
      <c r="I24" s="305"/>
      <c r="J24" s="305"/>
      <c r="K24" s="305"/>
      <c r="L24" s="305"/>
      <c r="M24" s="305"/>
      <c r="N24" s="305"/>
      <c r="O24" s="305"/>
      <c r="P24" s="238" t="str">
        <f>IF(L10="","",IF(L10=0,0,30000))</f>
        <v/>
      </c>
      <c r="Q24" s="238"/>
      <c r="R24" s="238"/>
      <c r="S24" s="306"/>
      <c r="T24" s="306"/>
      <c r="U24" s="306"/>
      <c r="V24" s="4"/>
      <c r="W24" s="6"/>
      <c r="X24" s="6"/>
      <c r="Y24" s="6"/>
      <c r="Z24" s="6"/>
      <c r="AF24" s="4"/>
      <c r="AG24" s="4"/>
      <c r="AH24" s="4"/>
      <c r="AI24" s="4"/>
    </row>
    <row r="25" spans="2:37" ht="22.5" customHeight="1">
      <c r="B25" s="301"/>
      <c r="C25" s="14" t="s">
        <v>54</v>
      </c>
      <c r="D25" s="13" t="s">
        <v>21</v>
      </c>
      <c r="E25" s="17"/>
      <c r="F25" s="17"/>
      <c r="G25" s="16"/>
      <c r="H25" s="305" t="s">
        <v>65</v>
      </c>
      <c r="I25" s="305"/>
      <c r="J25" s="305"/>
      <c r="K25" s="305"/>
      <c r="L25" s="305"/>
      <c r="M25" s="305"/>
      <c r="N25" s="305"/>
      <c r="O25" s="305"/>
      <c r="P25" s="238" t="str">
        <f>IF(P9="","",200000)</f>
        <v/>
      </c>
      <c r="Q25" s="238"/>
      <c r="R25" s="238"/>
      <c r="S25" s="306"/>
      <c r="T25" s="306"/>
      <c r="U25" s="306"/>
      <c r="V25" s="4"/>
      <c r="W25" s="6"/>
      <c r="X25" s="6"/>
      <c r="Y25" s="6"/>
      <c r="Z25" s="6"/>
      <c r="AF25" s="4"/>
      <c r="AG25" s="4"/>
      <c r="AH25" s="4"/>
      <c r="AI25" s="4"/>
    </row>
    <row r="26" spans="2:37" ht="22.5" customHeight="1" thickBot="1">
      <c r="B26" s="301"/>
      <c r="C26" s="39" t="s">
        <v>12</v>
      </c>
      <c r="D26" s="40" t="s">
        <v>45</v>
      </c>
      <c r="E26" s="37"/>
      <c r="F26" s="37"/>
      <c r="G26" s="38"/>
      <c r="H26" s="308" t="s">
        <v>56</v>
      </c>
      <c r="I26" s="308"/>
      <c r="J26" s="308"/>
      <c r="K26" s="308"/>
      <c r="L26" s="308"/>
      <c r="M26" s="308"/>
      <c r="N26" s="308"/>
      <c r="O26" s="308"/>
      <c r="P26" s="309" t="str">
        <f>IF(P14="","",(SUM(P14:R19)+SUM(P21:R25))*0.1)</f>
        <v/>
      </c>
      <c r="Q26" s="309"/>
      <c r="R26" s="309"/>
      <c r="S26" s="310" t="str">
        <f>IF(S18="","",(SUM(S14:U19)+SUM(S21:U25))*0.1)</f>
        <v/>
      </c>
      <c r="T26" s="310"/>
      <c r="U26" s="310"/>
      <c r="V26" s="4"/>
      <c r="W26" s="6"/>
      <c r="X26" s="6"/>
      <c r="Y26" s="6"/>
      <c r="Z26" s="6"/>
      <c r="AA26" s="33"/>
      <c r="AF26" s="4"/>
      <c r="AG26" s="4"/>
      <c r="AH26" s="4"/>
      <c r="AI26" s="4"/>
    </row>
    <row r="27" spans="2:37" ht="22.5" customHeight="1" thickBot="1">
      <c r="B27" s="55" t="s">
        <v>47</v>
      </c>
      <c r="C27" s="56"/>
      <c r="D27" s="56"/>
      <c r="E27" s="56"/>
      <c r="F27" s="56"/>
      <c r="G27" s="57"/>
      <c r="H27" s="344" t="s">
        <v>132</v>
      </c>
      <c r="I27" s="344"/>
      <c r="J27" s="344"/>
      <c r="K27" s="344"/>
      <c r="L27" s="344"/>
      <c r="M27" s="344"/>
      <c r="N27" s="344"/>
      <c r="O27" s="344"/>
      <c r="P27" s="345" t="str">
        <f>IF(P26="","",SUM(P21:R26))</f>
        <v/>
      </c>
      <c r="Q27" s="346"/>
      <c r="R27" s="347"/>
      <c r="S27" s="348" t="str">
        <f>IF(S26="","",SUM(S21:U26))</f>
        <v/>
      </c>
      <c r="T27" s="348"/>
      <c r="U27" s="349"/>
      <c r="V27" s="4"/>
      <c r="W27" s="25"/>
      <c r="X27" s="25"/>
      <c r="Y27" s="25"/>
      <c r="Z27" s="25"/>
      <c r="AA27" s="25"/>
      <c r="AF27" s="4"/>
      <c r="AG27" s="4"/>
      <c r="AH27" s="4"/>
      <c r="AI27" s="4"/>
    </row>
    <row r="28" spans="2:37" s="2" customFormat="1" ht="22.5" customHeight="1" thickBot="1">
      <c r="B28" s="196" t="s">
        <v>29</v>
      </c>
      <c r="C28" s="197"/>
      <c r="D28" s="198"/>
      <c r="E28" s="198"/>
      <c r="F28" s="198"/>
      <c r="G28" s="199"/>
      <c r="H28" s="353" t="s">
        <v>72</v>
      </c>
      <c r="I28" s="354"/>
      <c r="J28" s="354"/>
      <c r="K28" s="354"/>
      <c r="L28" s="354"/>
      <c r="M28" s="354"/>
      <c r="N28" s="354"/>
      <c r="O28" s="354"/>
      <c r="P28" s="355" t="str">
        <f>IF(P20="","",ROUNDDOWN((P20+P27)*0.3,0))</f>
        <v/>
      </c>
      <c r="Q28" s="355"/>
      <c r="R28" s="355"/>
      <c r="S28" s="355" t="str">
        <f>IF(S20="","",ROUNDDOWN((S20+S27)*0.3,0))</f>
        <v/>
      </c>
      <c r="T28" s="355"/>
      <c r="U28" s="355"/>
      <c r="V28" s="4"/>
      <c r="W28" s="22"/>
      <c r="X28" s="22"/>
      <c r="Y28" s="22"/>
      <c r="Z28" s="22"/>
      <c r="AA28" s="34"/>
      <c r="AB28" s="11"/>
      <c r="AC28" s="11"/>
      <c r="AD28" s="11"/>
      <c r="AE28" s="11"/>
      <c r="AF28" s="4"/>
      <c r="AG28" s="4"/>
      <c r="AH28" s="4"/>
      <c r="AI28" s="4"/>
      <c r="AJ28" s="11"/>
      <c r="AK28" s="11"/>
    </row>
    <row r="29" spans="2:37" ht="22.5" customHeight="1" thickTop="1">
      <c r="B29" s="294" t="s">
        <v>148</v>
      </c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6"/>
      <c r="P29" s="297" t="str">
        <f>IF(P20="","",P20+P27+P28)</f>
        <v/>
      </c>
      <c r="Q29" s="297"/>
      <c r="R29" s="297"/>
      <c r="S29" s="297" t="str">
        <f>IF(S20="","",S20+S27+S28)</f>
        <v/>
      </c>
      <c r="T29" s="297"/>
      <c r="U29" s="297"/>
      <c r="V29" s="4"/>
      <c r="W29" s="26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2:37" ht="6" customHeight="1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5"/>
      <c r="Q30" s="35"/>
      <c r="R30" s="35"/>
      <c r="S30" s="35"/>
      <c r="T30" s="35"/>
      <c r="U30" s="35"/>
      <c r="V30" s="4"/>
      <c r="W30" s="26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2:37" ht="18" customHeight="1">
      <c r="B31" s="9" t="s">
        <v>74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5"/>
      <c r="R31" s="9"/>
      <c r="S31" s="9"/>
      <c r="T31" s="9"/>
      <c r="U31" s="9"/>
      <c r="V31" s="73"/>
      <c r="W31" s="27"/>
      <c r="X31" s="27"/>
      <c r="Y31" s="27"/>
      <c r="Z31" s="27"/>
      <c r="AA31" s="24"/>
      <c r="AB31" s="24"/>
      <c r="AC31" s="24"/>
      <c r="AD31" s="24"/>
      <c r="AE31" s="24"/>
      <c r="AF31" s="7"/>
      <c r="AG31" s="7"/>
    </row>
    <row r="32" spans="2:37" ht="18" customHeight="1">
      <c r="B32" s="59" t="s">
        <v>69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 t="s">
        <v>73</v>
      </c>
      <c r="O32" s="9"/>
      <c r="P32" s="9"/>
      <c r="Q32" s="5"/>
      <c r="R32" s="9"/>
      <c r="S32" s="9"/>
      <c r="T32" s="9"/>
      <c r="U32" s="9"/>
      <c r="V32" s="73"/>
      <c r="W32" s="27"/>
      <c r="X32" s="27"/>
      <c r="Y32" s="27"/>
      <c r="Z32" s="27"/>
      <c r="AA32" s="24"/>
      <c r="AB32" s="24"/>
      <c r="AC32" s="24"/>
      <c r="AD32" s="24"/>
      <c r="AE32" s="24"/>
      <c r="AF32" s="7"/>
      <c r="AG32" s="7"/>
    </row>
    <row r="33" spans="2:37" ht="18" customHeight="1">
      <c r="B33" s="5"/>
      <c r="C33" s="60" t="s">
        <v>66</v>
      </c>
      <c r="D33" s="61"/>
      <c r="E33" s="61"/>
      <c r="F33" s="61"/>
      <c r="G33" s="61"/>
      <c r="H33" s="95"/>
      <c r="I33" s="60" t="s">
        <v>67</v>
      </c>
      <c r="J33" s="62"/>
      <c r="K33" s="62"/>
      <c r="L33" s="62"/>
      <c r="M33" s="61"/>
      <c r="N33" s="95"/>
      <c r="O33" s="60" t="s">
        <v>68</v>
      </c>
      <c r="P33" s="63"/>
      <c r="Q33" s="58"/>
      <c r="R33" s="58"/>
      <c r="S33" s="64"/>
      <c r="T33" s="95"/>
      <c r="U33" s="9"/>
      <c r="V33" s="73"/>
      <c r="W33" s="27"/>
      <c r="X33" s="27"/>
      <c r="Y33" s="27"/>
      <c r="Z33" s="27"/>
      <c r="AA33" s="24"/>
      <c r="AB33" s="24"/>
      <c r="AC33" s="24"/>
      <c r="AD33" s="24"/>
      <c r="AE33" s="24"/>
      <c r="AF33" s="7"/>
      <c r="AG33" s="7"/>
    </row>
    <row r="34" spans="2:37" ht="6" customHeight="1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5"/>
      <c r="Q34" s="35"/>
      <c r="R34" s="35"/>
      <c r="S34" s="35"/>
      <c r="T34" s="35"/>
      <c r="U34" s="35"/>
      <c r="V34" s="4"/>
      <c r="W34" s="26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2:37" ht="13.5" customHeight="1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5"/>
      <c r="Q35" s="35"/>
      <c r="R35" s="35"/>
      <c r="S35" s="35"/>
      <c r="T35" s="35"/>
      <c r="U35" s="35"/>
      <c r="V35" s="4"/>
      <c r="W35" s="26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</row>
    <row r="36" spans="2:37" ht="18" customHeight="1">
      <c r="B36" s="9" t="s">
        <v>25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5"/>
      <c r="R36" s="9"/>
      <c r="S36" s="9"/>
      <c r="T36" s="9"/>
      <c r="U36" s="9"/>
      <c r="V36" s="73"/>
      <c r="W36" s="27"/>
      <c r="X36" s="27"/>
      <c r="Y36" s="27"/>
      <c r="Z36" s="27"/>
      <c r="AA36" s="24"/>
      <c r="AB36" s="24"/>
      <c r="AC36" s="24"/>
      <c r="AD36" s="24"/>
      <c r="AE36" s="24"/>
      <c r="AF36" s="7"/>
      <c r="AG36" s="7"/>
    </row>
    <row r="37" spans="2:37" ht="18" customHeight="1">
      <c r="B37" s="9" t="s">
        <v>158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73"/>
      <c r="W37" s="27"/>
      <c r="X37" s="27"/>
      <c r="Y37" s="27"/>
      <c r="Z37" s="27"/>
      <c r="AA37" s="24"/>
      <c r="AB37" s="24"/>
      <c r="AC37" s="24"/>
      <c r="AD37" s="24"/>
      <c r="AE37" s="24"/>
      <c r="AF37" s="7"/>
      <c r="AG37" s="7"/>
    </row>
    <row r="38" spans="2:37" ht="18" customHeight="1">
      <c r="B38" s="9" t="s">
        <v>156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73"/>
      <c r="W38" s="27"/>
      <c r="X38" s="27"/>
      <c r="Y38" s="27"/>
      <c r="Z38" s="27"/>
      <c r="AA38" s="24"/>
      <c r="AB38" s="24"/>
      <c r="AC38" s="24"/>
      <c r="AD38" s="24"/>
      <c r="AE38" s="24"/>
      <c r="AF38" s="7"/>
      <c r="AG38" s="7"/>
    </row>
    <row r="39" spans="2:37" ht="18" customHeight="1">
      <c r="B39" s="9" t="s">
        <v>133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73"/>
      <c r="W39" s="27"/>
      <c r="X39" s="27"/>
      <c r="Y39" s="27"/>
      <c r="Z39" s="27"/>
      <c r="AA39" s="24"/>
      <c r="AB39" s="24"/>
      <c r="AC39" s="24"/>
      <c r="AD39" s="24"/>
      <c r="AE39" s="24"/>
      <c r="AF39" s="7"/>
      <c r="AG39" s="7"/>
    </row>
    <row r="40" spans="2:37" ht="18" customHeight="1">
      <c r="B40" s="298" t="s">
        <v>134</v>
      </c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9"/>
      <c r="U40" s="9"/>
      <c r="V40" s="73"/>
      <c r="W40" s="27"/>
      <c r="X40" s="27"/>
      <c r="Y40" s="27"/>
      <c r="Z40" s="27"/>
      <c r="AA40" s="24"/>
      <c r="AB40" s="24"/>
      <c r="AC40" s="24"/>
      <c r="AD40" s="24"/>
      <c r="AE40" s="24"/>
      <c r="AF40" s="7"/>
      <c r="AG40" s="7"/>
    </row>
    <row r="41" spans="2:37" ht="22.5" customHeight="1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 t="s">
        <v>37</v>
      </c>
      <c r="U41" s="9"/>
      <c r="V41" s="73"/>
      <c r="W41" s="27"/>
      <c r="X41" s="27"/>
      <c r="Y41" s="27"/>
      <c r="Z41" s="27"/>
      <c r="AA41" s="24"/>
      <c r="AB41" s="24"/>
      <c r="AC41" s="24"/>
      <c r="AD41" s="24"/>
      <c r="AE41" s="24"/>
      <c r="AF41" s="7"/>
      <c r="AG41" s="7"/>
    </row>
    <row r="42" spans="2:37" s="96" customFormat="1" ht="22.5" customHeight="1"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36"/>
      <c r="W42" s="137"/>
      <c r="X42" s="137"/>
      <c r="Y42" s="137"/>
      <c r="Z42" s="137"/>
      <c r="AA42" s="131"/>
      <c r="AB42" s="131"/>
      <c r="AC42" s="131"/>
      <c r="AD42" s="131"/>
      <c r="AE42" s="131"/>
      <c r="AF42" s="138"/>
      <c r="AG42" s="138"/>
      <c r="AH42" s="102"/>
      <c r="AI42" s="102"/>
      <c r="AJ42" s="102"/>
      <c r="AK42" s="102"/>
    </row>
    <row r="43" spans="2:37" s="96" customFormat="1" ht="22.5" customHeight="1">
      <c r="B43" s="170" t="s">
        <v>41</v>
      </c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36"/>
      <c r="W43" s="137"/>
      <c r="X43" s="137"/>
      <c r="Y43" s="137"/>
      <c r="Z43" s="137"/>
      <c r="AA43" s="131"/>
      <c r="AB43" s="131"/>
      <c r="AC43" s="131"/>
      <c r="AD43" s="131"/>
      <c r="AE43" s="131"/>
      <c r="AF43" s="138"/>
      <c r="AG43" s="138"/>
      <c r="AH43" s="102"/>
      <c r="AI43" s="102"/>
      <c r="AJ43" s="102"/>
      <c r="AK43" s="102"/>
    </row>
    <row r="44" spans="2:37" s="96" customFormat="1" ht="22.5" customHeight="1">
      <c r="B44" s="232"/>
      <c r="C44" s="233"/>
      <c r="D44" s="233"/>
      <c r="E44" s="233"/>
      <c r="F44" s="233"/>
      <c r="G44" s="271"/>
      <c r="H44" s="232" t="s">
        <v>6</v>
      </c>
      <c r="I44" s="233"/>
      <c r="J44" s="233"/>
      <c r="K44" s="233"/>
      <c r="L44" s="233"/>
      <c r="M44" s="233"/>
      <c r="N44" s="233"/>
      <c r="O44" s="271"/>
      <c r="P44" s="234" t="s">
        <v>58</v>
      </c>
      <c r="Q44" s="235"/>
      <c r="R44" s="236"/>
      <c r="S44" s="234" t="s">
        <v>70</v>
      </c>
      <c r="T44" s="235"/>
      <c r="U44" s="236"/>
      <c r="V44" s="129"/>
      <c r="W44" s="137"/>
      <c r="X44" s="137"/>
      <c r="Y44" s="137"/>
      <c r="Z44" s="137"/>
      <c r="AA44" s="131"/>
      <c r="AB44" s="131"/>
      <c r="AC44" s="131"/>
      <c r="AD44" s="131"/>
      <c r="AE44" s="131"/>
      <c r="AF44" s="138"/>
      <c r="AG44" s="138"/>
      <c r="AH44" s="102"/>
      <c r="AI44" s="102"/>
      <c r="AJ44" s="102"/>
      <c r="AK44" s="102"/>
    </row>
    <row r="45" spans="2:37" s="96" customFormat="1" ht="22.5" customHeight="1">
      <c r="B45" s="272" t="s">
        <v>36</v>
      </c>
      <c r="C45" s="171" t="s">
        <v>19</v>
      </c>
      <c r="D45" s="171"/>
      <c r="E45" s="147"/>
      <c r="F45" s="147"/>
      <c r="G45" s="148"/>
      <c r="H45" s="237" t="s">
        <v>38</v>
      </c>
      <c r="I45" s="237"/>
      <c r="J45" s="237"/>
      <c r="K45" s="237"/>
      <c r="L45" s="237"/>
      <c r="M45" s="237"/>
      <c r="N45" s="237"/>
      <c r="O45" s="237"/>
      <c r="P45" s="218">
        <v>40000</v>
      </c>
      <c r="Q45" s="219"/>
      <c r="R45" s="220"/>
      <c r="S45" s="218">
        <v>20000</v>
      </c>
      <c r="T45" s="219"/>
      <c r="U45" s="220"/>
      <c r="V45" s="112"/>
      <c r="W45" s="137"/>
      <c r="X45" s="137"/>
      <c r="Y45" s="137"/>
      <c r="Z45" s="137"/>
      <c r="AA45" s="131"/>
      <c r="AB45" s="131"/>
      <c r="AC45" s="131"/>
      <c r="AD45" s="131"/>
      <c r="AE45" s="131"/>
      <c r="AF45" s="138"/>
      <c r="AG45" s="138"/>
      <c r="AH45" s="102"/>
      <c r="AI45" s="102"/>
      <c r="AJ45" s="102"/>
      <c r="AK45" s="102"/>
    </row>
    <row r="46" spans="2:37" s="96" customFormat="1" ht="22.5" customHeight="1">
      <c r="B46" s="273"/>
      <c r="C46" s="172" t="s">
        <v>45</v>
      </c>
      <c r="D46" s="172"/>
      <c r="E46" s="172"/>
      <c r="F46" s="172"/>
      <c r="G46" s="173"/>
      <c r="H46" s="255" t="s">
        <v>59</v>
      </c>
      <c r="I46" s="255"/>
      <c r="J46" s="255"/>
      <c r="K46" s="255"/>
      <c r="L46" s="255"/>
      <c r="M46" s="255"/>
      <c r="N46" s="255"/>
      <c r="O46" s="255"/>
      <c r="P46" s="218">
        <f>P45*0.1</f>
        <v>4000</v>
      </c>
      <c r="Q46" s="219"/>
      <c r="R46" s="220"/>
      <c r="S46" s="218">
        <f>S45*0.1</f>
        <v>2000</v>
      </c>
      <c r="T46" s="219"/>
      <c r="U46" s="220"/>
      <c r="V46" s="112"/>
      <c r="W46" s="137"/>
      <c r="X46" s="137"/>
      <c r="Y46" s="137"/>
      <c r="Z46" s="137"/>
      <c r="AA46" s="131"/>
      <c r="AB46" s="131"/>
      <c r="AC46" s="131"/>
      <c r="AD46" s="131"/>
      <c r="AE46" s="131"/>
      <c r="AF46" s="138"/>
      <c r="AG46" s="138"/>
      <c r="AH46" s="102"/>
      <c r="AI46" s="102"/>
      <c r="AJ46" s="102"/>
      <c r="AK46" s="102"/>
    </row>
    <row r="47" spans="2:37" s="96" customFormat="1" ht="22.5" customHeight="1" thickBot="1">
      <c r="B47" s="174" t="s">
        <v>29</v>
      </c>
      <c r="C47" s="175"/>
      <c r="D47" s="176"/>
      <c r="E47" s="176"/>
      <c r="F47" s="176"/>
      <c r="G47" s="177"/>
      <c r="H47" s="266" t="s">
        <v>60</v>
      </c>
      <c r="I47" s="267"/>
      <c r="J47" s="267"/>
      <c r="K47" s="267"/>
      <c r="L47" s="267"/>
      <c r="M47" s="267"/>
      <c r="N47" s="267"/>
      <c r="O47" s="267"/>
      <c r="P47" s="268">
        <f>(P45+P46)*0.3</f>
        <v>13200</v>
      </c>
      <c r="Q47" s="269"/>
      <c r="R47" s="270"/>
      <c r="S47" s="268">
        <f>(S45+S46)*0.3</f>
        <v>6600</v>
      </c>
      <c r="T47" s="269"/>
      <c r="U47" s="270"/>
      <c r="V47" s="112"/>
      <c r="W47" s="137"/>
      <c r="X47" s="137"/>
      <c r="Y47" s="137"/>
      <c r="Z47" s="137"/>
      <c r="AA47" s="131"/>
      <c r="AB47" s="131"/>
      <c r="AC47" s="131"/>
      <c r="AD47" s="131"/>
      <c r="AE47" s="131"/>
      <c r="AF47" s="138"/>
      <c r="AG47" s="138"/>
      <c r="AH47" s="102"/>
      <c r="AI47" s="102"/>
      <c r="AJ47" s="102"/>
      <c r="AK47" s="102"/>
    </row>
    <row r="48" spans="2:37" s="96" customFormat="1" ht="22.5" customHeight="1" thickTop="1">
      <c r="B48" s="258" t="s">
        <v>102</v>
      </c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60"/>
      <c r="P48" s="262">
        <f>SUM(P45:R47)</f>
        <v>57200</v>
      </c>
      <c r="Q48" s="263"/>
      <c r="R48" s="264"/>
      <c r="S48" s="262">
        <f>SUM(S45:U47)</f>
        <v>28600</v>
      </c>
      <c r="T48" s="263"/>
      <c r="U48" s="264"/>
      <c r="V48" s="112"/>
      <c r="W48" s="137"/>
      <c r="X48" s="137"/>
      <c r="Y48" s="137"/>
      <c r="Z48" s="137"/>
      <c r="AA48" s="131"/>
      <c r="AB48" s="131"/>
      <c r="AC48" s="131"/>
      <c r="AD48" s="131"/>
      <c r="AE48" s="131"/>
      <c r="AF48" s="138"/>
      <c r="AG48" s="138"/>
      <c r="AH48" s="102"/>
      <c r="AI48" s="102"/>
      <c r="AJ48" s="102"/>
      <c r="AK48" s="102"/>
    </row>
    <row r="49" spans="1:37" s="96" customFormat="1" ht="6" customHeight="1"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61"/>
      <c r="Q49" s="161"/>
      <c r="R49" s="161"/>
      <c r="S49" s="161"/>
      <c r="T49" s="161"/>
      <c r="U49" s="161"/>
      <c r="V49" s="112"/>
      <c r="W49" s="135"/>
    </row>
    <row r="50" spans="1:37" s="96" customFormat="1" ht="18" customHeight="1">
      <c r="B50" s="162" t="s">
        <v>25</v>
      </c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R50" s="162"/>
      <c r="S50" s="162"/>
      <c r="T50" s="162"/>
      <c r="U50" s="162"/>
      <c r="V50" s="136"/>
      <c r="W50" s="137"/>
      <c r="X50" s="137"/>
      <c r="Y50" s="137"/>
      <c r="Z50" s="137"/>
      <c r="AA50" s="131"/>
      <c r="AB50" s="131"/>
      <c r="AC50" s="131"/>
      <c r="AD50" s="131"/>
      <c r="AE50" s="131"/>
      <c r="AF50" s="138"/>
      <c r="AG50" s="138"/>
      <c r="AH50" s="102"/>
      <c r="AI50" s="102"/>
      <c r="AJ50" s="102"/>
      <c r="AK50" s="102"/>
    </row>
    <row r="51" spans="1:37" s="96" customFormat="1" ht="18" customHeight="1">
      <c r="A51" s="118"/>
      <c r="B51" s="183" t="s">
        <v>99</v>
      </c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37"/>
      <c r="W51" s="137"/>
      <c r="X51" s="137"/>
      <c r="Y51" s="137"/>
      <c r="Z51" s="137"/>
      <c r="AA51" s="131"/>
      <c r="AB51" s="131"/>
      <c r="AC51" s="131"/>
      <c r="AD51" s="131"/>
      <c r="AE51" s="131"/>
      <c r="AF51" s="138"/>
      <c r="AG51" s="138"/>
      <c r="AH51" s="102"/>
      <c r="AI51" s="102"/>
      <c r="AJ51" s="102"/>
      <c r="AK51" s="102"/>
    </row>
    <row r="52" spans="1:37" s="96" customFormat="1" ht="18" customHeight="1">
      <c r="A52" s="178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37"/>
      <c r="W52" s="137"/>
      <c r="X52" s="137"/>
      <c r="Y52" s="137"/>
      <c r="Z52" s="137"/>
      <c r="AA52" s="131"/>
      <c r="AB52" s="131"/>
      <c r="AC52" s="131"/>
      <c r="AD52" s="131"/>
      <c r="AE52" s="131"/>
      <c r="AF52" s="138"/>
      <c r="AG52" s="138"/>
      <c r="AH52" s="102"/>
      <c r="AI52" s="102"/>
      <c r="AJ52" s="102"/>
      <c r="AK52" s="102"/>
    </row>
    <row r="53" spans="1:37" s="96" customFormat="1" ht="18" customHeight="1">
      <c r="A53" s="118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37"/>
      <c r="W53" s="137"/>
      <c r="X53" s="137"/>
      <c r="Y53" s="137"/>
      <c r="Z53" s="137"/>
      <c r="AA53" s="131"/>
      <c r="AB53" s="131"/>
      <c r="AC53" s="131"/>
      <c r="AD53" s="131"/>
      <c r="AE53" s="131"/>
      <c r="AF53" s="138"/>
      <c r="AG53" s="138"/>
      <c r="AH53" s="102"/>
      <c r="AI53" s="102"/>
      <c r="AJ53" s="102"/>
      <c r="AK53" s="102"/>
    </row>
    <row r="54" spans="1:37" s="96" customFormat="1" ht="22.5" customHeight="1">
      <c r="B54" s="170" t="s">
        <v>76</v>
      </c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36"/>
      <c r="W54" s="137"/>
      <c r="X54" s="137"/>
      <c r="Y54" s="137"/>
      <c r="Z54" s="137"/>
      <c r="AA54" s="131"/>
      <c r="AB54" s="131"/>
      <c r="AC54" s="131"/>
      <c r="AD54" s="131"/>
      <c r="AE54" s="131"/>
      <c r="AF54" s="138"/>
      <c r="AG54" s="138"/>
      <c r="AH54" s="102"/>
      <c r="AI54" s="102"/>
      <c r="AJ54" s="102"/>
      <c r="AK54" s="102"/>
    </row>
    <row r="55" spans="1:37" s="96" customFormat="1" ht="22.5" customHeight="1">
      <c r="B55" s="231"/>
      <c r="C55" s="231"/>
      <c r="D55" s="231"/>
      <c r="E55" s="231"/>
      <c r="F55" s="231"/>
      <c r="G55" s="231"/>
      <c r="H55" s="232" t="s">
        <v>6</v>
      </c>
      <c r="I55" s="233"/>
      <c r="J55" s="233"/>
      <c r="K55" s="233"/>
      <c r="L55" s="233"/>
      <c r="M55" s="233"/>
      <c r="N55" s="233"/>
      <c r="O55" s="233"/>
      <c r="P55" s="265" t="s">
        <v>27</v>
      </c>
      <c r="Q55" s="265"/>
      <c r="R55" s="265"/>
      <c r="S55" s="162"/>
      <c r="T55" s="162"/>
      <c r="U55" s="162"/>
      <c r="V55" s="136"/>
      <c r="W55" s="137"/>
      <c r="X55" s="137"/>
      <c r="Y55" s="137"/>
      <c r="Z55" s="137"/>
      <c r="AA55" s="131"/>
      <c r="AB55" s="131"/>
      <c r="AC55" s="131"/>
      <c r="AD55" s="131"/>
      <c r="AE55" s="131"/>
      <c r="AF55" s="138"/>
      <c r="AG55" s="138"/>
      <c r="AH55" s="102"/>
      <c r="AI55" s="102"/>
      <c r="AJ55" s="102"/>
      <c r="AK55" s="102"/>
    </row>
    <row r="56" spans="1:37" s="96" customFormat="1" ht="22.5" customHeight="1">
      <c r="B56" s="200" t="s">
        <v>34</v>
      </c>
      <c r="C56" s="180" t="s">
        <v>78</v>
      </c>
      <c r="D56" s="180"/>
      <c r="E56" s="180"/>
      <c r="F56" s="180"/>
      <c r="G56" s="181"/>
      <c r="H56" s="291" t="s">
        <v>80</v>
      </c>
      <c r="I56" s="292"/>
      <c r="J56" s="292"/>
      <c r="K56" s="292"/>
      <c r="L56" s="292"/>
      <c r="M56" s="292"/>
      <c r="N56" s="292"/>
      <c r="O56" s="292"/>
      <c r="P56" s="218">
        <v>50000</v>
      </c>
      <c r="Q56" s="219"/>
      <c r="R56" s="220"/>
      <c r="S56" s="162"/>
      <c r="T56" s="162"/>
      <c r="U56" s="162"/>
      <c r="V56" s="136"/>
      <c r="W56" s="137"/>
      <c r="X56" s="137"/>
      <c r="Y56" s="137"/>
      <c r="Z56" s="137"/>
      <c r="AA56" s="131"/>
      <c r="AB56" s="131"/>
      <c r="AC56" s="131"/>
      <c r="AD56" s="131"/>
      <c r="AE56" s="131"/>
      <c r="AF56" s="138"/>
      <c r="AG56" s="138"/>
      <c r="AH56" s="102"/>
      <c r="AI56" s="102"/>
      <c r="AJ56" s="102"/>
      <c r="AK56" s="102"/>
    </row>
    <row r="57" spans="1:37" s="96" customFormat="1" ht="22.5" customHeight="1">
      <c r="B57" s="293" t="s">
        <v>35</v>
      </c>
      <c r="C57" s="172" t="s">
        <v>79</v>
      </c>
      <c r="D57" s="172"/>
      <c r="E57" s="172"/>
      <c r="F57" s="172"/>
      <c r="G57" s="173"/>
      <c r="H57" s="237" t="s">
        <v>81</v>
      </c>
      <c r="I57" s="237"/>
      <c r="J57" s="237"/>
      <c r="K57" s="237"/>
      <c r="L57" s="237"/>
      <c r="M57" s="237"/>
      <c r="N57" s="237"/>
      <c r="O57" s="237"/>
      <c r="P57" s="210">
        <v>30000</v>
      </c>
      <c r="Q57" s="211"/>
      <c r="R57" s="212"/>
      <c r="S57" s="162"/>
      <c r="T57" s="162"/>
      <c r="U57" s="162"/>
      <c r="V57" s="136"/>
      <c r="W57" s="137"/>
      <c r="X57" s="137"/>
      <c r="Y57" s="137"/>
      <c r="Z57" s="137"/>
      <c r="AA57" s="131"/>
      <c r="AB57" s="131"/>
      <c r="AC57" s="131"/>
      <c r="AD57" s="131"/>
      <c r="AE57" s="131"/>
      <c r="AF57" s="138"/>
      <c r="AG57" s="138"/>
      <c r="AH57" s="102"/>
      <c r="AI57" s="102"/>
      <c r="AJ57" s="102"/>
      <c r="AK57" s="102"/>
    </row>
    <row r="58" spans="1:37" s="96" customFormat="1" ht="22.5" customHeight="1">
      <c r="B58" s="293"/>
      <c r="C58" s="172" t="s">
        <v>45</v>
      </c>
      <c r="D58" s="172"/>
      <c r="E58" s="172"/>
      <c r="F58" s="172"/>
      <c r="G58" s="173"/>
      <c r="H58" s="255" t="s">
        <v>61</v>
      </c>
      <c r="I58" s="255"/>
      <c r="J58" s="255"/>
      <c r="K58" s="255"/>
      <c r="L58" s="255"/>
      <c r="M58" s="255"/>
      <c r="N58" s="255"/>
      <c r="O58" s="255"/>
      <c r="P58" s="218">
        <f>SUM(P56:R57)*0.1</f>
        <v>8000</v>
      </c>
      <c r="Q58" s="219"/>
      <c r="R58" s="220"/>
      <c r="S58" s="162"/>
      <c r="T58" s="162"/>
      <c r="U58" s="162"/>
      <c r="V58" s="136"/>
      <c r="W58" s="137"/>
      <c r="X58" s="137"/>
      <c r="Y58" s="137"/>
      <c r="Z58" s="137"/>
      <c r="AA58" s="131"/>
      <c r="AB58" s="131"/>
      <c r="AC58" s="131"/>
      <c r="AD58" s="131"/>
      <c r="AE58" s="131"/>
      <c r="AF58" s="138"/>
      <c r="AG58" s="138"/>
      <c r="AH58" s="102"/>
      <c r="AI58" s="102"/>
      <c r="AJ58" s="102"/>
      <c r="AK58" s="102"/>
    </row>
    <row r="59" spans="1:37" s="96" customFormat="1" ht="22.5" customHeight="1" thickBot="1">
      <c r="B59" s="174" t="s">
        <v>29</v>
      </c>
      <c r="C59" s="182"/>
      <c r="D59" s="176"/>
      <c r="E59" s="176"/>
      <c r="F59" s="176"/>
      <c r="G59" s="177"/>
      <c r="H59" s="266" t="s">
        <v>62</v>
      </c>
      <c r="I59" s="267"/>
      <c r="J59" s="267"/>
      <c r="K59" s="267"/>
      <c r="L59" s="267"/>
      <c r="M59" s="267"/>
      <c r="N59" s="267"/>
      <c r="O59" s="267"/>
      <c r="P59" s="268">
        <f>SUM(P56:R58)*0.3</f>
        <v>26400</v>
      </c>
      <c r="Q59" s="269"/>
      <c r="R59" s="270"/>
      <c r="S59" s="162"/>
      <c r="T59" s="162"/>
      <c r="U59" s="162"/>
      <c r="V59" s="136"/>
      <c r="W59" s="137"/>
      <c r="X59" s="137"/>
      <c r="Y59" s="137"/>
      <c r="Z59" s="137"/>
      <c r="AA59" s="131"/>
      <c r="AB59" s="131"/>
      <c r="AC59" s="131"/>
      <c r="AD59" s="131"/>
      <c r="AE59" s="131"/>
      <c r="AF59" s="138"/>
      <c r="AG59" s="138"/>
      <c r="AH59" s="102"/>
      <c r="AI59" s="102"/>
      <c r="AJ59" s="102"/>
      <c r="AK59" s="102"/>
    </row>
    <row r="60" spans="1:37" s="96" customFormat="1" ht="22.5" customHeight="1" thickTop="1">
      <c r="B60" s="258" t="s">
        <v>103</v>
      </c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60"/>
      <c r="P60" s="262">
        <f>SUM(P56:R59)</f>
        <v>114400</v>
      </c>
      <c r="Q60" s="263"/>
      <c r="R60" s="264"/>
      <c r="S60" s="162"/>
      <c r="T60" s="162"/>
      <c r="U60" s="162"/>
      <c r="V60" s="136"/>
      <c r="W60" s="137"/>
      <c r="X60" s="137"/>
      <c r="Y60" s="137"/>
      <c r="Z60" s="137"/>
      <c r="AA60" s="131"/>
      <c r="AB60" s="131"/>
      <c r="AC60" s="131"/>
      <c r="AD60" s="131"/>
      <c r="AE60" s="131"/>
      <c r="AF60" s="138"/>
      <c r="AG60" s="138"/>
      <c r="AH60" s="102"/>
      <c r="AI60" s="102"/>
      <c r="AJ60" s="102"/>
      <c r="AK60" s="102"/>
    </row>
    <row r="61" spans="1:37" s="96" customFormat="1" ht="6" customHeight="1"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61"/>
      <c r="Q61" s="161"/>
      <c r="R61" s="161"/>
      <c r="S61" s="161"/>
      <c r="T61" s="161"/>
      <c r="U61" s="161"/>
      <c r="V61" s="112"/>
      <c r="W61" s="135"/>
    </row>
    <row r="62" spans="1:37" s="96" customFormat="1" ht="18" customHeight="1">
      <c r="B62" s="162" t="s">
        <v>25</v>
      </c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R62" s="162"/>
      <c r="S62" s="162"/>
      <c r="T62" s="162"/>
      <c r="U62" s="162"/>
      <c r="V62" s="136"/>
      <c r="W62" s="137"/>
      <c r="X62" s="137"/>
      <c r="Y62" s="137"/>
      <c r="Z62" s="137"/>
      <c r="AA62" s="131"/>
      <c r="AB62" s="131"/>
      <c r="AC62" s="131"/>
      <c r="AD62" s="131"/>
      <c r="AE62" s="131"/>
      <c r="AF62" s="138"/>
      <c r="AG62" s="138"/>
      <c r="AH62" s="102"/>
      <c r="AI62" s="102"/>
      <c r="AJ62" s="102"/>
      <c r="AK62" s="102"/>
    </row>
    <row r="63" spans="1:37" s="96" customFormat="1" ht="18" customHeight="1">
      <c r="B63" s="162" t="s">
        <v>42</v>
      </c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36"/>
      <c r="W63" s="137"/>
      <c r="X63" s="137"/>
      <c r="Y63" s="137"/>
      <c r="Z63" s="137"/>
      <c r="AA63" s="131"/>
      <c r="AB63" s="131"/>
      <c r="AC63" s="131"/>
      <c r="AD63" s="131"/>
      <c r="AE63" s="131"/>
      <c r="AF63" s="138"/>
      <c r="AG63" s="138"/>
      <c r="AH63" s="102"/>
      <c r="AI63" s="102"/>
      <c r="AJ63" s="102"/>
      <c r="AK63" s="102"/>
    </row>
    <row r="64" spans="1:37" s="96" customFormat="1" ht="18" customHeight="1">
      <c r="B64" s="162" t="s">
        <v>77</v>
      </c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36"/>
      <c r="W64" s="137"/>
      <c r="X64" s="137"/>
      <c r="Y64" s="137"/>
      <c r="Z64" s="137"/>
      <c r="AA64" s="131"/>
      <c r="AB64" s="131"/>
      <c r="AC64" s="131"/>
      <c r="AD64" s="131"/>
      <c r="AE64" s="131"/>
      <c r="AF64" s="138"/>
      <c r="AG64" s="138"/>
      <c r="AH64" s="102"/>
      <c r="AI64" s="102"/>
      <c r="AJ64" s="102"/>
      <c r="AK64" s="102"/>
    </row>
    <row r="65" spans="1:37" s="96" customFormat="1" ht="18" customHeight="1">
      <c r="A65" s="118"/>
      <c r="B65" s="183" t="s">
        <v>63</v>
      </c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37"/>
      <c r="W65" s="137"/>
      <c r="X65" s="137"/>
      <c r="Y65" s="137"/>
      <c r="Z65" s="137"/>
      <c r="AA65" s="131"/>
      <c r="AB65" s="131"/>
      <c r="AC65" s="131"/>
      <c r="AD65" s="131"/>
      <c r="AE65" s="131"/>
      <c r="AF65" s="138"/>
      <c r="AG65" s="138"/>
      <c r="AH65" s="102"/>
      <c r="AI65" s="102"/>
      <c r="AJ65" s="102"/>
      <c r="AK65" s="102"/>
    </row>
    <row r="66" spans="1:37" s="96" customFormat="1" ht="18" customHeight="1">
      <c r="A66" s="118"/>
      <c r="B66" s="183" t="s">
        <v>100</v>
      </c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37"/>
      <c r="W66" s="137"/>
      <c r="X66" s="137"/>
      <c r="Y66" s="137"/>
      <c r="Z66" s="137"/>
      <c r="AA66" s="131"/>
      <c r="AB66" s="131"/>
      <c r="AC66" s="131"/>
      <c r="AD66" s="131"/>
      <c r="AE66" s="131"/>
      <c r="AF66" s="138"/>
      <c r="AG66" s="138"/>
      <c r="AH66" s="102"/>
      <c r="AI66" s="102"/>
      <c r="AJ66" s="102"/>
      <c r="AK66" s="102"/>
    </row>
    <row r="67" spans="1:37" s="96" customFormat="1" ht="18" customHeight="1">
      <c r="A67" s="178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37"/>
      <c r="W67" s="137"/>
      <c r="X67" s="137"/>
      <c r="Y67" s="137"/>
      <c r="Z67" s="137"/>
      <c r="AA67" s="131"/>
      <c r="AB67" s="131"/>
      <c r="AC67" s="131"/>
      <c r="AD67" s="131"/>
      <c r="AE67" s="131"/>
      <c r="AF67" s="138"/>
      <c r="AG67" s="138"/>
      <c r="AH67" s="102"/>
      <c r="AI67" s="102"/>
      <c r="AJ67" s="102"/>
      <c r="AK67" s="102"/>
    </row>
    <row r="68" spans="1:37" s="96" customFormat="1" ht="18" customHeight="1">
      <c r="A68" s="118"/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37"/>
      <c r="W68" s="137"/>
      <c r="X68" s="137"/>
      <c r="Y68" s="137"/>
      <c r="Z68" s="137"/>
      <c r="AA68" s="131"/>
      <c r="AB68" s="131"/>
      <c r="AC68" s="131"/>
      <c r="AD68" s="131"/>
      <c r="AE68" s="131"/>
      <c r="AF68" s="138"/>
      <c r="AG68" s="138"/>
      <c r="AH68" s="102"/>
      <c r="AI68" s="102"/>
      <c r="AJ68" s="102"/>
      <c r="AK68" s="102"/>
    </row>
    <row r="69" spans="1:37" s="96" customFormat="1" ht="22.5" customHeight="1">
      <c r="B69" s="170" t="s">
        <v>149</v>
      </c>
      <c r="C69" s="184"/>
      <c r="P69" s="183"/>
      <c r="Q69" s="183"/>
      <c r="R69" s="183"/>
      <c r="S69" s="183"/>
      <c r="T69" s="183"/>
      <c r="U69" s="183"/>
      <c r="V69" s="137"/>
      <c r="W69" s="137"/>
      <c r="X69" s="137"/>
      <c r="Y69" s="137"/>
      <c r="Z69" s="137"/>
      <c r="AA69" s="131"/>
      <c r="AB69" s="131"/>
      <c r="AC69" s="131"/>
      <c r="AD69" s="131"/>
      <c r="AE69" s="131"/>
      <c r="AF69" s="138"/>
      <c r="AG69" s="138"/>
      <c r="AH69" s="102"/>
      <c r="AI69" s="102"/>
      <c r="AJ69" s="102"/>
      <c r="AK69" s="102"/>
    </row>
    <row r="70" spans="1:37" s="96" customFormat="1" ht="22.5" customHeight="1">
      <c r="B70" s="232"/>
      <c r="C70" s="233"/>
      <c r="D70" s="233"/>
      <c r="E70" s="233"/>
      <c r="F70" s="233"/>
      <c r="G70" s="271"/>
      <c r="H70" s="232" t="s">
        <v>6</v>
      </c>
      <c r="I70" s="233"/>
      <c r="J70" s="233"/>
      <c r="K70" s="233"/>
      <c r="L70" s="233"/>
      <c r="M70" s="233"/>
      <c r="N70" s="233"/>
      <c r="O70" s="271"/>
      <c r="P70" s="234" t="s">
        <v>44</v>
      </c>
      <c r="Q70" s="235"/>
      <c r="R70" s="236"/>
      <c r="S70" s="162"/>
      <c r="T70" s="162"/>
      <c r="U70" s="162"/>
      <c r="V70" s="136"/>
      <c r="W70" s="137"/>
      <c r="X70" s="137"/>
      <c r="Y70" s="137"/>
      <c r="Z70" s="137"/>
      <c r="AA70" s="131"/>
      <c r="AB70" s="131"/>
      <c r="AC70" s="131"/>
      <c r="AD70" s="131"/>
      <c r="AE70" s="131"/>
      <c r="AF70" s="138"/>
      <c r="AG70" s="138"/>
      <c r="AH70" s="102"/>
      <c r="AI70" s="102"/>
      <c r="AJ70" s="102"/>
      <c r="AK70" s="102"/>
    </row>
    <row r="71" spans="1:37" s="96" customFormat="1" ht="22.5" customHeight="1">
      <c r="B71" s="279" t="s">
        <v>30</v>
      </c>
      <c r="C71" s="280"/>
      <c r="D71" s="280"/>
      <c r="E71" s="280"/>
      <c r="F71" s="280"/>
      <c r="G71" s="281"/>
      <c r="H71" s="237" t="s">
        <v>159</v>
      </c>
      <c r="I71" s="237"/>
      <c r="J71" s="237"/>
      <c r="K71" s="237"/>
      <c r="L71" s="237"/>
      <c r="M71" s="237"/>
      <c r="N71" s="237"/>
      <c r="O71" s="237"/>
      <c r="P71" s="282">
        <v>50000</v>
      </c>
      <c r="Q71" s="283"/>
      <c r="R71" s="284"/>
      <c r="S71" s="185" t="s">
        <v>101</v>
      </c>
      <c r="T71" s="186"/>
      <c r="U71" s="186"/>
      <c r="V71" s="135"/>
      <c r="W71" s="135"/>
      <c r="X71" s="135"/>
      <c r="Y71" s="135"/>
      <c r="Z71" s="135"/>
      <c r="AA71" s="100"/>
      <c r="AB71" s="131"/>
      <c r="AC71" s="131"/>
      <c r="AD71" s="131"/>
      <c r="AE71" s="131"/>
      <c r="AF71" s="99"/>
      <c r="AG71" s="139"/>
      <c r="AH71" s="102"/>
      <c r="AI71" s="102"/>
      <c r="AJ71" s="102"/>
      <c r="AK71" s="102"/>
    </row>
    <row r="72" spans="1:37" s="96" customFormat="1" ht="22.5" customHeight="1">
      <c r="B72" s="285" t="s">
        <v>31</v>
      </c>
      <c r="C72" s="286"/>
      <c r="D72" s="286"/>
      <c r="E72" s="286"/>
      <c r="F72" s="286"/>
      <c r="G72" s="287"/>
      <c r="H72" s="237" t="s">
        <v>160</v>
      </c>
      <c r="I72" s="237"/>
      <c r="J72" s="237"/>
      <c r="K72" s="237"/>
      <c r="L72" s="237"/>
      <c r="M72" s="237"/>
      <c r="N72" s="237"/>
      <c r="O72" s="237"/>
      <c r="P72" s="288">
        <v>100000</v>
      </c>
      <c r="Q72" s="289"/>
      <c r="R72" s="290"/>
      <c r="S72" s="185" t="s">
        <v>101</v>
      </c>
      <c r="T72" s="186"/>
      <c r="U72" s="186"/>
      <c r="V72" s="135"/>
      <c r="W72" s="135"/>
      <c r="X72" s="135"/>
      <c r="Y72" s="135"/>
      <c r="Z72" s="135"/>
      <c r="AA72" s="100"/>
      <c r="AB72" s="131"/>
      <c r="AC72" s="131"/>
      <c r="AD72" s="131"/>
      <c r="AE72" s="131"/>
      <c r="AF72" s="99"/>
      <c r="AG72" s="139"/>
      <c r="AH72" s="102"/>
      <c r="AI72" s="102"/>
      <c r="AJ72" s="102"/>
      <c r="AK72" s="102"/>
    </row>
    <row r="73" spans="1:37" s="96" customFormat="1" ht="6" customHeight="1"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61"/>
      <c r="Q73" s="161"/>
      <c r="R73" s="161"/>
      <c r="S73" s="161"/>
      <c r="T73" s="161"/>
      <c r="U73" s="161"/>
      <c r="V73" s="112"/>
      <c r="W73" s="135"/>
    </row>
    <row r="74" spans="1:37" s="96" customFormat="1" ht="18" customHeight="1">
      <c r="B74" s="162" t="s">
        <v>25</v>
      </c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R74" s="162"/>
      <c r="S74" s="162"/>
      <c r="T74" s="162"/>
      <c r="U74" s="162"/>
      <c r="V74" s="136"/>
      <c r="W74" s="137"/>
      <c r="X74" s="137"/>
      <c r="Y74" s="137"/>
      <c r="Z74" s="137"/>
      <c r="AA74" s="131"/>
      <c r="AB74" s="131"/>
      <c r="AC74" s="131"/>
      <c r="AD74" s="131"/>
      <c r="AE74" s="131"/>
      <c r="AF74" s="138"/>
      <c r="AG74" s="138"/>
      <c r="AH74" s="102"/>
      <c r="AI74" s="102"/>
      <c r="AJ74" s="102"/>
      <c r="AK74" s="102"/>
    </row>
    <row r="75" spans="1:37" s="96" customFormat="1" ht="18" customHeight="1">
      <c r="A75" s="118"/>
      <c r="B75" s="183" t="s">
        <v>150</v>
      </c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37"/>
      <c r="W75" s="137"/>
      <c r="X75" s="137"/>
      <c r="Y75" s="137"/>
      <c r="Z75" s="137"/>
      <c r="AA75" s="131"/>
      <c r="AB75" s="131"/>
      <c r="AC75" s="131"/>
      <c r="AD75" s="131"/>
      <c r="AE75" s="131"/>
      <c r="AF75" s="138"/>
      <c r="AG75" s="138"/>
      <c r="AH75" s="102"/>
      <c r="AI75" s="102"/>
      <c r="AJ75" s="102"/>
      <c r="AK75" s="102"/>
    </row>
    <row r="76" spans="1:37" s="96" customFormat="1" ht="18" customHeight="1">
      <c r="A76" s="178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37"/>
      <c r="W76" s="137"/>
      <c r="X76" s="137"/>
      <c r="Y76" s="137"/>
      <c r="Z76" s="137"/>
      <c r="AA76" s="131"/>
      <c r="AB76" s="131"/>
      <c r="AC76" s="131"/>
      <c r="AD76" s="131"/>
      <c r="AE76" s="131"/>
      <c r="AF76" s="138"/>
      <c r="AG76" s="138"/>
      <c r="AH76" s="102"/>
      <c r="AI76" s="102"/>
      <c r="AJ76" s="102"/>
      <c r="AK76" s="102"/>
    </row>
    <row r="77" spans="1:37" s="96" customFormat="1" ht="18" customHeight="1">
      <c r="A77" s="118"/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37"/>
      <c r="W77" s="137"/>
      <c r="X77" s="137"/>
      <c r="Y77" s="137"/>
      <c r="Z77" s="137"/>
      <c r="AA77" s="131"/>
      <c r="AB77" s="131"/>
      <c r="AC77" s="131"/>
      <c r="AD77" s="131"/>
      <c r="AE77" s="131"/>
      <c r="AF77" s="138"/>
      <c r="AG77" s="138"/>
      <c r="AH77" s="102"/>
      <c r="AI77" s="102"/>
      <c r="AJ77" s="102"/>
      <c r="AK77" s="102"/>
    </row>
    <row r="78" spans="1:37" s="96" customFormat="1" ht="22.5" customHeight="1">
      <c r="B78" s="170" t="s">
        <v>162</v>
      </c>
      <c r="C78" s="184"/>
      <c r="G78" s="187" t="s">
        <v>163</v>
      </c>
      <c r="I78" s="187"/>
      <c r="P78" s="183"/>
      <c r="Q78" s="183"/>
      <c r="R78" s="183"/>
      <c r="S78" s="183"/>
      <c r="T78" s="183"/>
      <c r="U78" s="183"/>
      <c r="V78" s="137"/>
      <c r="W78" s="137"/>
      <c r="X78" s="137"/>
      <c r="Y78" s="137"/>
      <c r="Z78" s="137"/>
      <c r="AA78" s="131"/>
      <c r="AB78" s="131"/>
      <c r="AC78" s="131"/>
      <c r="AD78" s="131"/>
      <c r="AE78" s="131"/>
      <c r="AF78" s="138"/>
      <c r="AG78" s="138"/>
      <c r="AH78" s="102"/>
      <c r="AI78" s="102"/>
      <c r="AJ78" s="102"/>
      <c r="AK78" s="102"/>
    </row>
    <row r="79" spans="1:37" s="96" customFormat="1" ht="18" customHeight="1">
      <c r="B79" s="162" t="s">
        <v>25</v>
      </c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R79" s="162"/>
      <c r="S79" s="162"/>
      <c r="T79" s="162"/>
      <c r="U79" s="162"/>
      <c r="V79" s="136"/>
      <c r="W79" s="137"/>
      <c r="X79" s="137"/>
      <c r="Y79" s="137"/>
      <c r="Z79" s="137"/>
      <c r="AA79" s="131"/>
      <c r="AB79" s="131"/>
      <c r="AC79" s="131"/>
      <c r="AD79" s="131"/>
      <c r="AE79" s="131"/>
      <c r="AF79" s="138"/>
      <c r="AG79" s="138"/>
      <c r="AH79" s="102"/>
      <c r="AI79" s="102"/>
      <c r="AJ79" s="102"/>
      <c r="AK79" s="102"/>
    </row>
    <row r="80" spans="1:37" s="96" customFormat="1" ht="18" customHeight="1">
      <c r="A80" s="118"/>
      <c r="B80" s="183" t="s">
        <v>167</v>
      </c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37"/>
      <c r="W80" s="137"/>
      <c r="X80" s="137"/>
      <c r="Y80" s="137"/>
      <c r="Z80" s="137"/>
      <c r="AA80" s="131"/>
      <c r="AB80" s="131"/>
      <c r="AC80" s="131"/>
      <c r="AD80" s="131"/>
      <c r="AE80" s="131"/>
      <c r="AF80" s="138"/>
      <c r="AG80" s="138"/>
      <c r="AH80" s="102"/>
      <c r="AI80" s="102"/>
      <c r="AJ80" s="102"/>
      <c r="AK80" s="102"/>
    </row>
    <row r="81" spans="1:43" s="96" customFormat="1" ht="18" customHeight="1">
      <c r="A81" s="118"/>
      <c r="B81" s="183" t="s">
        <v>165</v>
      </c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37"/>
      <c r="W81" s="137"/>
      <c r="X81" s="137"/>
      <c r="Y81" s="137"/>
      <c r="Z81" s="137"/>
      <c r="AA81" s="131"/>
      <c r="AB81" s="131"/>
      <c r="AC81" s="131"/>
      <c r="AD81" s="131"/>
      <c r="AE81" s="131"/>
      <c r="AF81" s="138"/>
      <c r="AG81" s="138"/>
      <c r="AH81" s="102"/>
      <c r="AI81" s="102"/>
      <c r="AJ81" s="102"/>
      <c r="AK81" s="102"/>
    </row>
    <row r="82" spans="1:43" s="96" customFormat="1" ht="18" customHeight="1">
      <c r="A82" s="118"/>
      <c r="B82" s="183" t="s">
        <v>151</v>
      </c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37"/>
      <c r="W82" s="137"/>
      <c r="X82" s="137"/>
      <c r="Y82" s="137"/>
      <c r="Z82" s="137"/>
      <c r="AA82" s="131"/>
      <c r="AB82" s="131"/>
      <c r="AC82" s="131"/>
      <c r="AD82" s="131"/>
      <c r="AE82" s="131"/>
      <c r="AF82" s="138"/>
      <c r="AG82" s="138"/>
      <c r="AH82" s="102"/>
      <c r="AI82" s="102"/>
      <c r="AJ82" s="102"/>
      <c r="AK82" s="102"/>
    </row>
    <row r="83" spans="1:43" s="99" customFormat="1" ht="6" customHeight="1">
      <c r="B83" s="276"/>
      <c r="C83" s="276"/>
      <c r="D83" s="276"/>
      <c r="E83" s="276"/>
      <c r="F83" s="276"/>
      <c r="G83" s="276"/>
      <c r="H83" s="276"/>
      <c r="I83" s="276"/>
      <c r="J83" s="276"/>
      <c r="K83" s="276"/>
      <c r="L83" s="276"/>
      <c r="M83" s="276"/>
      <c r="N83" s="276"/>
      <c r="O83" s="276"/>
      <c r="P83" s="278"/>
      <c r="Q83" s="278"/>
      <c r="R83" s="278"/>
      <c r="S83" s="110"/>
      <c r="T83" s="110"/>
      <c r="U83" s="110"/>
      <c r="V83" s="110"/>
      <c r="W83" s="110"/>
      <c r="X83" s="137"/>
      <c r="Y83" s="137"/>
      <c r="Z83" s="137"/>
      <c r="AA83" s="131"/>
      <c r="AB83" s="131"/>
      <c r="AC83" s="131"/>
      <c r="AD83" s="131"/>
      <c r="AE83" s="131"/>
      <c r="AF83" s="138"/>
      <c r="AG83" s="138"/>
      <c r="AH83" s="102"/>
      <c r="AI83" s="102"/>
      <c r="AJ83" s="102"/>
      <c r="AK83" s="102"/>
    </row>
    <row r="84" spans="1:43" s="107" customFormat="1" ht="22.5" customHeight="1">
      <c r="B84" s="277" t="s">
        <v>166</v>
      </c>
      <c r="C84" s="277"/>
      <c r="D84" s="277"/>
      <c r="E84" s="277"/>
      <c r="F84" s="277"/>
      <c r="G84" s="277"/>
      <c r="H84" s="237" t="s">
        <v>161</v>
      </c>
      <c r="I84" s="237"/>
      <c r="J84" s="237"/>
      <c r="K84" s="237"/>
      <c r="L84" s="237"/>
      <c r="M84" s="237"/>
      <c r="N84" s="237"/>
      <c r="O84" s="237"/>
      <c r="P84" s="238" t="str">
        <f>IF(P10="","",7000*P10*P9)</f>
        <v/>
      </c>
      <c r="Q84" s="238"/>
      <c r="R84" s="238"/>
      <c r="S84" s="185" t="s">
        <v>164</v>
      </c>
      <c r="T84" s="131"/>
      <c r="U84" s="131"/>
      <c r="V84" s="131"/>
      <c r="W84" s="131"/>
    </row>
    <row r="85" spans="1:43" s="96" customFormat="1" ht="18" customHeight="1">
      <c r="A85" s="178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37"/>
      <c r="W85" s="137"/>
      <c r="X85" s="137"/>
      <c r="Y85" s="137"/>
      <c r="Z85" s="137"/>
      <c r="AA85" s="131"/>
      <c r="AB85" s="131"/>
      <c r="AC85" s="131"/>
      <c r="AD85" s="131"/>
      <c r="AE85" s="131"/>
      <c r="AF85" s="138"/>
      <c r="AG85" s="138"/>
      <c r="AH85" s="102"/>
      <c r="AI85" s="102"/>
      <c r="AJ85" s="102"/>
      <c r="AK85" s="102"/>
    </row>
    <row r="86" spans="1:43" s="96" customFormat="1" ht="18" customHeight="1">
      <c r="A86" s="118"/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37"/>
      <c r="W86" s="137"/>
      <c r="X86" s="137"/>
      <c r="Y86" s="137"/>
      <c r="Z86" s="137"/>
      <c r="AA86" s="131"/>
      <c r="AB86" s="131"/>
      <c r="AC86" s="131"/>
      <c r="AD86" s="131"/>
      <c r="AE86" s="131"/>
      <c r="AF86" s="138"/>
      <c r="AG86" s="138"/>
      <c r="AH86" s="102"/>
      <c r="AI86" s="102"/>
      <c r="AJ86" s="102"/>
      <c r="AK86" s="102"/>
    </row>
    <row r="87" spans="1:43" s="96" customFormat="1" ht="22.5" customHeight="1">
      <c r="B87" s="170" t="s">
        <v>152</v>
      </c>
      <c r="C87" s="162"/>
      <c r="D87" s="162"/>
      <c r="E87" s="162"/>
      <c r="F87" s="162"/>
      <c r="G87" s="187" t="s">
        <v>154</v>
      </c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36"/>
      <c r="W87" s="137"/>
      <c r="X87" s="137"/>
      <c r="Y87" s="137"/>
      <c r="Z87" s="137"/>
      <c r="AA87" s="131"/>
      <c r="AB87" s="131"/>
      <c r="AC87" s="131"/>
      <c r="AD87" s="131"/>
      <c r="AE87" s="131"/>
      <c r="AF87" s="138"/>
      <c r="AG87" s="138"/>
      <c r="AH87" s="102"/>
      <c r="AI87" s="102"/>
      <c r="AJ87" s="102"/>
      <c r="AK87" s="102"/>
    </row>
    <row r="88" spans="1:43" s="96" customFormat="1" ht="18" customHeight="1">
      <c r="B88" s="162" t="s">
        <v>25</v>
      </c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R88" s="162"/>
      <c r="S88" s="162"/>
      <c r="T88" s="162"/>
      <c r="U88" s="162"/>
      <c r="V88" s="136"/>
      <c r="W88" s="137"/>
      <c r="X88" s="137"/>
      <c r="Y88" s="137"/>
      <c r="Z88" s="137"/>
      <c r="AA88" s="131"/>
      <c r="AB88" s="131"/>
      <c r="AC88" s="131"/>
      <c r="AD88" s="131"/>
      <c r="AE88" s="131"/>
      <c r="AF88" s="138"/>
      <c r="AG88" s="138"/>
      <c r="AH88" s="102"/>
      <c r="AI88" s="102"/>
      <c r="AJ88" s="102"/>
      <c r="AK88" s="102"/>
    </row>
    <row r="89" spans="1:43" s="118" customFormat="1" ht="18" customHeight="1">
      <c r="B89" s="183" t="s">
        <v>43</v>
      </c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37"/>
      <c r="W89" s="137"/>
      <c r="X89" s="137"/>
      <c r="Y89" s="137"/>
      <c r="Z89" s="137"/>
      <c r="AA89" s="131"/>
      <c r="AB89" s="131"/>
      <c r="AC89" s="131"/>
      <c r="AD89" s="131"/>
      <c r="AE89" s="131"/>
      <c r="AF89" s="138"/>
      <c r="AG89" s="138"/>
      <c r="AH89" s="102"/>
      <c r="AI89" s="102"/>
      <c r="AJ89" s="102"/>
      <c r="AK89" s="102"/>
    </row>
    <row r="90" spans="1:43" s="118" customFormat="1" ht="18" customHeight="1">
      <c r="B90" s="183" t="s">
        <v>153</v>
      </c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37"/>
      <c r="W90" s="137"/>
      <c r="X90" s="137"/>
      <c r="Y90" s="137"/>
      <c r="Z90" s="137"/>
      <c r="AA90" s="131"/>
      <c r="AB90" s="131"/>
      <c r="AC90" s="131"/>
      <c r="AD90" s="131"/>
      <c r="AE90" s="131"/>
      <c r="AF90" s="138"/>
      <c r="AG90" s="138"/>
      <c r="AH90" s="102"/>
      <c r="AI90" s="102"/>
      <c r="AJ90" s="102"/>
      <c r="AK90" s="102"/>
    </row>
    <row r="91" spans="1:43" s="20" customFormat="1" ht="22.5" customHeight="1">
      <c r="A91" s="5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73"/>
      <c r="W91" s="27"/>
      <c r="X91" s="27"/>
      <c r="Y91" s="27"/>
      <c r="Z91" s="27"/>
      <c r="AA91" s="24"/>
      <c r="AB91" s="24"/>
      <c r="AC91" s="24"/>
      <c r="AD91" s="24"/>
      <c r="AE91" s="24"/>
      <c r="AF91" s="7"/>
      <c r="AG91" s="7"/>
      <c r="AL91" s="5"/>
      <c r="AM91" s="5"/>
      <c r="AN91" s="5"/>
      <c r="AO91" s="5"/>
      <c r="AP91" s="5"/>
      <c r="AQ91" s="5"/>
    </row>
    <row r="92" spans="1:43" s="20" customFormat="1" ht="22.5" customHeight="1">
      <c r="A92" s="5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73"/>
      <c r="W92" s="27"/>
      <c r="X92" s="27"/>
      <c r="Y92" s="27"/>
      <c r="Z92" s="27"/>
      <c r="AA92" s="24"/>
      <c r="AB92" s="24"/>
      <c r="AC92" s="24"/>
      <c r="AD92" s="24"/>
      <c r="AE92" s="24"/>
      <c r="AF92" s="7"/>
      <c r="AG92" s="7"/>
      <c r="AL92" s="5"/>
      <c r="AM92" s="5"/>
      <c r="AN92" s="5"/>
      <c r="AO92" s="5"/>
      <c r="AP92" s="5"/>
      <c r="AQ92" s="5"/>
    </row>
    <row r="93" spans="1:43" s="20" customFormat="1" ht="22.5" customHeight="1">
      <c r="A93" s="5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73"/>
      <c r="W93" s="27"/>
      <c r="X93" s="27"/>
      <c r="Y93" s="27"/>
      <c r="Z93" s="27"/>
      <c r="AA93" s="24"/>
      <c r="AB93" s="24"/>
      <c r="AC93" s="24"/>
      <c r="AD93" s="24"/>
      <c r="AE93" s="24"/>
      <c r="AF93" s="7"/>
      <c r="AG93" s="7"/>
      <c r="AL93" s="5"/>
      <c r="AM93" s="5"/>
      <c r="AN93" s="5"/>
      <c r="AO93" s="5"/>
      <c r="AP93" s="5"/>
      <c r="AQ93" s="5"/>
    </row>
    <row r="94" spans="1:43" s="20" customFormat="1" ht="22.5" customHeight="1">
      <c r="A94" s="5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73"/>
      <c r="W94" s="27"/>
      <c r="X94" s="27"/>
      <c r="Y94" s="27"/>
      <c r="Z94" s="27"/>
      <c r="AA94" s="24"/>
      <c r="AB94" s="24"/>
      <c r="AC94" s="24"/>
      <c r="AD94" s="24"/>
      <c r="AE94" s="24"/>
      <c r="AF94" s="7"/>
      <c r="AG94" s="7"/>
      <c r="AL94" s="5"/>
      <c r="AM94" s="5"/>
      <c r="AN94" s="5"/>
      <c r="AO94" s="5"/>
      <c r="AP94" s="5"/>
      <c r="AQ94" s="5"/>
    </row>
    <row r="95" spans="1:43" s="20" customFormat="1" ht="22.5" customHeight="1">
      <c r="A95" s="5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73"/>
      <c r="W95" s="27"/>
      <c r="X95" s="27"/>
      <c r="Y95" s="27"/>
      <c r="Z95" s="27"/>
      <c r="AA95" s="24"/>
      <c r="AB95" s="24"/>
      <c r="AC95" s="24"/>
      <c r="AD95" s="24"/>
      <c r="AE95" s="24"/>
      <c r="AF95" s="7"/>
      <c r="AG95" s="7"/>
      <c r="AL95" s="5"/>
      <c r="AM95" s="5"/>
      <c r="AN95" s="5"/>
      <c r="AO95" s="5"/>
      <c r="AP95" s="5"/>
      <c r="AQ95" s="5"/>
    </row>
    <row r="96" spans="1:43" s="20" customFormat="1" ht="22.5" customHeight="1">
      <c r="A96" s="5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73"/>
      <c r="W96" s="27"/>
      <c r="X96" s="27"/>
      <c r="Y96" s="27"/>
      <c r="Z96" s="27"/>
      <c r="AA96" s="24"/>
      <c r="AB96" s="24"/>
      <c r="AC96" s="24"/>
      <c r="AD96" s="24"/>
      <c r="AE96" s="24"/>
      <c r="AF96" s="7"/>
      <c r="AG96" s="7"/>
      <c r="AL96" s="5"/>
      <c r="AM96" s="5"/>
      <c r="AN96" s="5"/>
      <c r="AO96" s="5"/>
      <c r="AP96" s="5"/>
      <c r="AQ96" s="5"/>
    </row>
    <row r="97" spans="1:43" s="20" customFormat="1" ht="22.5" customHeight="1">
      <c r="A97" s="5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73"/>
      <c r="W97" s="27"/>
      <c r="X97" s="27"/>
      <c r="Y97" s="27"/>
      <c r="Z97" s="27"/>
      <c r="AA97" s="24"/>
      <c r="AB97" s="24"/>
      <c r="AC97" s="24"/>
      <c r="AD97" s="24"/>
      <c r="AE97" s="24"/>
      <c r="AF97" s="7"/>
      <c r="AG97" s="7"/>
      <c r="AL97" s="5"/>
      <c r="AM97" s="5"/>
      <c r="AN97" s="5"/>
      <c r="AO97" s="5"/>
      <c r="AP97" s="5"/>
      <c r="AQ97" s="5"/>
    </row>
    <row r="98" spans="1:43" s="20" customFormat="1" ht="22.5" customHeight="1">
      <c r="A98" s="5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73"/>
      <c r="W98" s="27"/>
      <c r="X98" s="27"/>
      <c r="Y98" s="27"/>
      <c r="Z98" s="27"/>
      <c r="AA98" s="24"/>
      <c r="AB98" s="24"/>
      <c r="AC98" s="24"/>
      <c r="AD98" s="24"/>
      <c r="AE98" s="24"/>
      <c r="AF98" s="7"/>
      <c r="AG98" s="7"/>
      <c r="AL98" s="5"/>
      <c r="AM98" s="5"/>
      <c r="AN98" s="5"/>
      <c r="AO98" s="5"/>
      <c r="AP98" s="5"/>
      <c r="AQ98" s="5"/>
    </row>
    <row r="99" spans="1:43" s="20" customFormat="1" ht="22.5" customHeight="1">
      <c r="A99" s="5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73"/>
      <c r="W99" s="27"/>
      <c r="X99" s="27"/>
      <c r="Y99" s="27"/>
      <c r="Z99" s="27"/>
      <c r="AA99" s="24"/>
      <c r="AB99" s="24"/>
      <c r="AC99" s="24"/>
      <c r="AD99" s="24"/>
      <c r="AE99" s="24"/>
      <c r="AF99" s="7"/>
      <c r="AG99" s="7"/>
      <c r="AL99" s="5"/>
      <c r="AM99" s="5"/>
      <c r="AN99" s="5"/>
      <c r="AO99" s="5"/>
      <c r="AP99" s="5"/>
      <c r="AQ99" s="5"/>
    </row>
    <row r="100" spans="1:43" s="20" customFormat="1" ht="22.5" customHeight="1">
      <c r="A100" s="5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73"/>
      <c r="W100" s="27"/>
      <c r="X100" s="27"/>
      <c r="Y100" s="27"/>
      <c r="Z100" s="27"/>
      <c r="AA100" s="24"/>
      <c r="AB100" s="24"/>
      <c r="AC100" s="24"/>
      <c r="AD100" s="24"/>
      <c r="AE100" s="24"/>
      <c r="AF100" s="7"/>
      <c r="AG100" s="7"/>
      <c r="AL100" s="5"/>
      <c r="AM100" s="5"/>
      <c r="AN100" s="5"/>
      <c r="AO100" s="5"/>
      <c r="AP100" s="5"/>
      <c r="AQ100" s="5"/>
    </row>
    <row r="101" spans="1:43" s="20" customFormat="1" ht="22.5" customHeight="1">
      <c r="A101" s="5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73"/>
      <c r="W101" s="27"/>
      <c r="X101" s="27"/>
      <c r="Y101" s="27"/>
      <c r="Z101" s="27"/>
      <c r="AA101" s="24"/>
      <c r="AB101" s="24"/>
      <c r="AC101" s="24"/>
      <c r="AD101" s="24"/>
      <c r="AE101" s="24"/>
      <c r="AF101" s="7"/>
      <c r="AG101" s="7"/>
      <c r="AL101" s="5"/>
      <c r="AM101" s="5"/>
      <c r="AN101" s="5"/>
      <c r="AO101" s="5"/>
      <c r="AP101" s="5"/>
      <c r="AQ101" s="5"/>
    </row>
    <row r="102" spans="1:43" s="20" customFormat="1" ht="22.5" customHeight="1">
      <c r="A102" s="5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73"/>
      <c r="W102" s="27"/>
      <c r="X102" s="27"/>
      <c r="Y102" s="27"/>
      <c r="Z102" s="27"/>
      <c r="AA102" s="24"/>
      <c r="AB102" s="24"/>
      <c r="AC102" s="24"/>
      <c r="AD102" s="24"/>
      <c r="AE102" s="24"/>
      <c r="AF102" s="7"/>
      <c r="AG102" s="7"/>
      <c r="AL102" s="5"/>
      <c r="AM102" s="5"/>
      <c r="AN102" s="5"/>
      <c r="AO102" s="5"/>
      <c r="AP102" s="5"/>
      <c r="AQ102" s="5"/>
    </row>
    <row r="103" spans="1:43" s="20" customFormat="1" ht="22.5" customHeight="1">
      <c r="A103" s="5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73"/>
      <c r="W103" s="27"/>
      <c r="X103" s="27"/>
      <c r="Y103" s="27"/>
      <c r="Z103" s="27"/>
      <c r="AA103" s="24"/>
      <c r="AB103" s="24"/>
      <c r="AC103" s="24"/>
      <c r="AD103" s="24"/>
      <c r="AE103" s="24"/>
      <c r="AF103" s="7"/>
      <c r="AG103" s="7"/>
      <c r="AL103" s="5"/>
      <c r="AM103" s="5"/>
      <c r="AN103" s="5"/>
      <c r="AO103" s="5"/>
      <c r="AP103" s="5"/>
      <c r="AQ103" s="5"/>
    </row>
    <row r="104" spans="1:43" s="20" customFormat="1" ht="22.5" customHeight="1">
      <c r="A104" s="5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73"/>
      <c r="W104" s="27"/>
      <c r="X104" s="27"/>
      <c r="Y104" s="27"/>
      <c r="Z104" s="27"/>
      <c r="AA104" s="24"/>
      <c r="AB104" s="24"/>
      <c r="AC104" s="24"/>
      <c r="AD104" s="24"/>
      <c r="AE104" s="24"/>
      <c r="AF104" s="7"/>
      <c r="AG104" s="7"/>
      <c r="AL104" s="5"/>
      <c r="AM104" s="5"/>
      <c r="AN104" s="5"/>
      <c r="AO104" s="5"/>
      <c r="AP104" s="5"/>
      <c r="AQ104" s="5"/>
    </row>
    <row r="105" spans="1:43" s="20" customFormat="1" ht="22.5" customHeight="1">
      <c r="A105" s="5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73"/>
      <c r="W105" s="27"/>
      <c r="X105" s="27"/>
      <c r="Y105" s="27"/>
      <c r="Z105" s="27"/>
      <c r="AA105" s="24"/>
      <c r="AB105" s="24"/>
      <c r="AC105" s="24"/>
      <c r="AD105" s="24"/>
      <c r="AE105" s="24"/>
      <c r="AF105" s="7"/>
      <c r="AG105" s="7"/>
      <c r="AL105" s="5"/>
      <c r="AM105" s="5"/>
      <c r="AN105" s="5"/>
      <c r="AO105" s="5"/>
      <c r="AP105" s="5"/>
      <c r="AQ105" s="5"/>
    </row>
    <row r="106" spans="1:43" s="20" customFormat="1" ht="22.5" customHeight="1">
      <c r="A106" s="5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73"/>
      <c r="W106" s="27"/>
      <c r="X106" s="27"/>
      <c r="Y106" s="27"/>
      <c r="Z106" s="27"/>
      <c r="AA106" s="24"/>
      <c r="AB106" s="24"/>
      <c r="AC106" s="24"/>
      <c r="AD106" s="24"/>
      <c r="AE106" s="24"/>
      <c r="AF106" s="7"/>
      <c r="AG106" s="7"/>
      <c r="AL106" s="5"/>
      <c r="AM106" s="5"/>
      <c r="AN106" s="5"/>
      <c r="AO106" s="5"/>
      <c r="AP106" s="5"/>
      <c r="AQ106" s="5"/>
    </row>
    <row r="107" spans="1:43" s="20" customFormat="1" ht="22.5" customHeight="1">
      <c r="A107" s="5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73"/>
      <c r="W107" s="27"/>
      <c r="X107" s="27"/>
      <c r="Y107" s="27"/>
      <c r="Z107" s="27"/>
      <c r="AA107" s="24"/>
      <c r="AB107" s="24"/>
      <c r="AC107" s="24"/>
      <c r="AD107" s="24"/>
      <c r="AE107" s="24"/>
      <c r="AF107" s="7"/>
      <c r="AG107" s="7"/>
      <c r="AL107" s="5"/>
      <c r="AM107" s="5"/>
      <c r="AN107" s="5"/>
      <c r="AO107" s="5"/>
      <c r="AP107" s="5"/>
      <c r="AQ107" s="5"/>
    </row>
    <row r="108" spans="1:43" s="20" customFormat="1" ht="22.5" customHeight="1">
      <c r="A108" s="5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73"/>
      <c r="W108" s="27"/>
      <c r="X108" s="27"/>
      <c r="Y108" s="27"/>
      <c r="Z108" s="27"/>
      <c r="AA108" s="24"/>
      <c r="AB108" s="24"/>
      <c r="AC108" s="24"/>
      <c r="AD108" s="24"/>
      <c r="AE108" s="24"/>
      <c r="AF108" s="7"/>
      <c r="AG108" s="7"/>
      <c r="AL108" s="5"/>
      <c r="AM108" s="5"/>
      <c r="AN108" s="5"/>
      <c r="AO108" s="5"/>
      <c r="AP108" s="5"/>
      <c r="AQ108" s="5"/>
    </row>
    <row r="109" spans="1:43" s="20" customFormat="1" ht="22.5" customHeight="1">
      <c r="A109" s="5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73"/>
      <c r="W109" s="27"/>
      <c r="X109" s="27"/>
      <c r="Y109" s="27"/>
      <c r="Z109" s="27"/>
      <c r="AA109" s="24"/>
      <c r="AB109" s="24"/>
      <c r="AC109" s="24"/>
      <c r="AD109" s="24"/>
      <c r="AE109" s="24"/>
      <c r="AF109" s="7"/>
      <c r="AG109" s="7"/>
      <c r="AL109" s="5"/>
      <c r="AM109" s="5"/>
      <c r="AN109" s="5"/>
      <c r="AO109" s="5"/>
      <c r="AP109" s="5"/>
      <c r="AQ109" s="5"/>
    </row>
    <row r="110" spans="1:43" s="20" customFormat="1" ht="22.5" customHeight="1">
      <c r="A110" s="5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73"/>
      <c r="W110" s="27"/>
      <c r="X110" s="27"/>
      <c r="Y110" s="27"/>
      <c r="Z110" s="27"/>
      <c r="AA110" s="24"/>
      <c r="AB110" s="24"/>
      <c r="AC110" s="24"/>
      <c r="AD110" s="24"/>
      <c r="AE110" s="24"/>
      <c r="AF110" s="7"/>
      <c r="AG110" s="7"/>
      <c r="AL110" s="5"/>
      <c r="AM110" s="5"/>
      <c r="AN110" s="5"/>
      <c r="AO110" s="5"/>
      <c r="AP110" s="5"/>
      <c r="AQ110" s="5"/>
    </row>
    <row r="111" spans="1:43" s="20" customFormat="1" ht="22.5" customHeight="1">
      <c r="A111" s="5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73"/>
      <c r="W111" s="27"/>
      <c r="X111" s="27"/>
      <c r="Y111" s="27"/>
      <c r="Z111" s="27"/>
      <c r="AA111" s="24"/>
      <c r="AB111" s="24"/>
      <c r="AC111" s="24"/>
      <c r="AD111" s="24"/>
      <c r="AE111" s="24"/>
      <c r="AF111" s="7"/>
      <c r="AG111" s="7"/>
      <c r="AL111" s="5"/>
      <c r="AM111" s="5"/>
      <c r="AN111" s="5"/>
      <c r="AO111" s="5"/>
      <c r="AP111" s="5"/>
      <c r="AQ111" s="5"/>
    </row>
    <row r="112" spans="1:43" s="20" customFormat="1" ht="22.5" customHeight="1">
      <c r="A112" s="5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73"/>
      <c r="W112" s="27"/>
      <c r="X112" s="27"/>
      <c r="Y112" s="27"/>
      <c r="Z112" s="27"/>
      <c r="AA112" s="24"/>
      <c r="AB112" s="24"/>
      <c r="AC112" s="24"/>
      <c r="AD112" s="24"/>
      <c r="AE112" s="24"/>
      <c r="AF112" s="7"/>
      <c r="AG112" s="7"/>
      <c r="AL112" s="5"/>
      <c r="AM112" s="5"/>
      <c r="AN112" s="5"/>
      <c r="AO112" s="5"/>
      <c r="AP112" s="5"/>
      <c r="AQ112" s="5"/>
    </row>
    <row r="113" spans="1:43" s="20" customFormat="1" ht="22.5" customHeight="1">
      <c r="A113" s="5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73"/>
      <c r="W113" s="27"/>
      <c r="X113" s="27"/>
      <c r="Y113" s="27"/>
      <c r="Z113" s="27"/>
      <c r="AA113" s="24"/>
      <c r="AB113" s="24"/>
      <c r="AC113" s="24"/>
      <c r="AD113" s="24"/>
      <c r="AE113" s="24"/>
      <c r="AF113" s="7"/>
      <c r="AG113" s="7"/>
      <c r="AL113" s="5"/>
      <c r="AM113" s="5"/>
      <c r="AN113" s="5"/>
      <c r="AO113" s="5"/>
      <c r="AP113" s="5"/>
      <c r="AQ113" s="5"/>
    </row>
    <row r="114" spans="1:43" s="20" customFormat="1" ht="22.5" customHeight="1">
      <c r="A114" s="5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73"/>
      <c r="W114" s="27"/>
      <c r="X114" s="27"/>
      <c r="Y114" s="27"/>
      <c r="Z114" s="27"/>
      <c r="AA114" s="24"/>
      <c r="AB114" s="24"/>
      <c r="AC114" s="24"/>
      <c r="AD114" s="24"/>
      <c r="AE114" s="24"/>
      <c r="AF114" s="7"/>
      <c r="AG114" s="7"/>
      <c r="AL114" s="5"/>
      <c r="AM114" s="5"/>
      <c r="AN114" s="5"/>
      <c r="AO114" s="5"/>
      <c r="AP114" s="5"/>
      <c r="AQ114" s="5"/>
    </row>
    <row r="115" spans="1:43" s="20" customFormat="1" ht="22.5" customHeight="1">
      <c r="A115" s="5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73"/>
      <c r="W115" s="27"/>
      <c r="X115" s="27"/>
      <c r="Y115" s="27"/>
      <c r="Z115" s="27"/>
      <c r="AA115" s="24"/>
      <c r="AB115" s="24"/>
      <c r="AC115" s="24"/>
      <c r="AD115" s="24"/>
      <c r="AE115" s="24"/>
      <c r="AF115" s="7"/>
      <c r="AG115" s="7"/>
      <c r="AL115" s="5"/>
      <c r="AM115" s="5"/>
      <c r="AN115" s="5"/>
      <c r="AO115" s="5"/>
      <c r="AP115" s="5"/>
      <c r="AQ115" s="5"/>
    </row>
    <row r="116" spans="1:43" s="20" customFormat="1" ht="22.5" customHeight="1">
      <c r="A116" s="5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73"/>
      <c r="W116" s="27"/>
      <c r="X116" s="27"/>
      <c r="Y116" s="27"/>
      <c r="Z116" s="27"/>
      <c r="AA116" s="24"/>
      <c r="AB116" s="24"/>
      <c r="AC116" s="24"/>
      <c r="AD116" s="24"/>
      <c r="AE116" s="24"/>
      <c r="AF116" s="7"/>
      <c r="AG116" s="7"/>
      <c r="AL116" s="5"/>
      <c r="AM116" s="5"/>
      <c r="AN116" s="5"/>
      <c r="AO116" s="5"/>
      <c r="AP116" s="5"/>
      <c r="AQ116" s="5"/>
    </row>
    <row r="117" spans="1:43" s="20" customFormat="1" ht="22.5" customHeight="1">
      <c r="A117" s="5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73"/>
      <c r="W117" s="27"/>
      <c r="X117" s="27"/>
      <c r="Y117" s="27"/>
      <c r="Z117" s="27"/>
      <c r="AA117" s="24"/>
      <c r="AB117" s="24"/>
      <c r="AC117" s="24"/>
      <c r="AD117" s="24"/>
      <c r="AE117" s="24"/>
      <c r="AF117" s="7"/>
      <c r="AG117" s="7"/>
      <c r="AL117" s="5"/>
      <c r="AM117" s="5"/>
      <c r="AN117" s="5"/>
      <c r="AO117" s="5"/>
      <c r="AP117" s="5"/>
      <c r="AQ117" s="5"/>
    </row>
    <row r="118" spans="1:43" s="20" customFormat="1" ht="22.5" customHeight="1">
      <c r="A118" s="5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73"/>
      <c r="W118" s="27"/>
      <c r="X118" s="27"/>
      <c r="Y118" s="27"/>
      <c r="Z118" s="27"/>
      <c r="AA118" s="24"/>
      <c r="AB118" s="24"/>
      <c r="AC118" s="24"/>
      <c r="AD118" s="24"/>
      <c r="AE118" s="24"/>
      <c r="AF118" s="7"/>
      <c r="AG118" s="7"/>
      <c r="AL118" s="5"/>
      <c r="AM118" s="5"/>
      <c r="AN118" s="5"/>
      <c r="AO118" s="5"/>
      <c r="AP118" s="5"/>
      <c r="AQ118" s="5"/>
    </row>
    <row r="119" spans="1:43" s="20" customFormat="1" ht="22.5" customHeight="1">
      <c r="A119" s="5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73"/>
      <c r="W119" s="27"/>
      <c r="X119" s="27"/>
      <c r="Y119" s="27"/>
      <c r="Z119" s="27"/>
      <c r="AA119" s="24"/>
      <c r="AB119" s="24"/>
      <c r="AC119" s="24"/>
      <c r="AD119" s="24"/>
      <c r="AE119" s="24"/>
      <c r="AF119" s="7"/>
      <c r="AG119" s="7"/>
      <c r="AL119" s="5"/>
      <c r="AM119" s="5"/>
      <c r="AN119" s="5"/>
      <c r="AO119" s="5"/>
      <c r="AP119" s="5"/>
      <c r="AQ119" s="5"/>
    </row>
    <row r="120" spans="1:43" s="20" customFormat="1" ht="22.5" customHeight="1">
      <c r="A120" s="5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73"/>
      <c r="W120" s="27"/>
      <c r="X120" s="27"/>
      <c r="Y120" s="27"/>
      <c r="Z120" s="27"/>
      <c r="AA120" s="24"/>
      <c r="AB120" s="24"/>
      <c r="AC120" s="24"/>
      <c r="AD120" s="24"/>
      <c r="AE120" s="24"/>
      <c r="AF120" s="7"/>
      <c r="AG120" s="7"/>
      <c r="AL120" s="5"/>
      <c r="AM120" s="5"/>
      <c r="AN120" s="5"/>
      <c r="AO120" s="5"/>
      <c r="AP120" s="5"/>
      <c r="AQ120" s="5"/>
    </row>
    <row r="121" spans="1:43" s="20" customFormat="1" ht="22.5" customHeight="1">
      <c r="A121" s="5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73"/>
      <c r="W121" s="27"/>
      <c r="X121" s="27"/>
      <c r="Y121" s="27"/>
      <c r="Z121" s="27"/>
      <c r="AA121" s="24"/>
      <c r="AB121" s="24"/>
      <c r="AC121" s="24"/>
      <c r="AD121" s="24"/>
      <c r="AE121" s="24"/>
      <c r="AF121" s="7"/>
      <c r="AG121" s="7"/>
      <c r="AL121" s="5"/>
      <c r="AM121" s="5"/>
      <c r="AN121" s="5"/>
      <c r="AO121" s="5"/>
      <c r="AP121" s="5"/>
      <c r="AQ121" s="5"/>
    </row>
    <row r="122" spans="1:43" s="20" customFormat="1" ht="22.5" customHeight="1">
      <c r="A122" s="5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73"/>
      <c r="W122" s="27"/>
      <c r="X122" s="27"/>
      <c r="Y122" s="27"/>
      <c r="Z122" s="27"/>
      <c r="AA122" s="24"/>
      <c r="AB122" s="24"/>
      <c r="AC122" s="24"/>
      <c r="AD122" s="24"/>
      <c r="AE122" s="24"/>
      <c r="AF122" s="7"/>
      <c r="AG122" s="7"/>
      <c r="AL122" s="5"/>
      <c r="AM122" s="5"/>
      <c r="AN122" s="5"/>
      <c r="AO122" s="5"/>
      <c r="AP122" s="5"/>
      <c r="AQ122" s="5"/>
    </row>
    <row r="123" spans="1:43" s="20" customFormat="1" ht="22.5" customHeight="1">
      <c r="A123" s="5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73"/>
      <c r="W123" s="27"/>
      <c r="X123" s="27"/>
      <c r="Y123" s="27"/>
      <c r="Z123" s="27"/>
      <c r="AA123" s="24"/>
      <c r="AB123" s="24"/>
      <c r="AC123" s="24"/>
      <c r="AD123" s="24"/>
      <c r="AE123" s="24"/>
      <c r="AF123" s="7"/>
      <c r="AG123" s="7"/>
      <c r="AL123" s="5"/>
      <c r="AM123" s="5"/>
      <c r="AN123" s="5"/>
      <c r="AO123" s="5"/>
      <c r="AP123" s="5"/>
      <c r="AQ123" s="5"/>
    </row>
    <row r="124" spans="1:43" s="20" customFormat="1" ht="22.5" customHeight="1">
      <c r="A124" s="5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73"/>
      <c r="W124" s="27"/>
      <c r="X124" s="27"/>
      <c r="Y124" s="27"/>
      <c r="Z124" s="27"/>
      <c r="AA124" s="24"/>
      <c r="AB124" s="24"/>
      <c r="AC124" s="24"/>
      <c r="AD124" s="24"/>
      <c r="AE124" s="24"/>
      <c r="AF124" s="7"/>
      <c r="AG124" s="7"/>
      <c r="AL124" s="5"/>
      <c r="AM124" s="5"/>
      <c r="AN124" s="5"/>
      <c r="AO124" s="5"/>
      <c r="AP124" s="5"/>
      <c r="AQ124" s="5"/>
    </row>
    <row r="125" spans="1:43" s="20" customFormat="1" ht="22.5" customHeight="1">
      <c r="A125" s="5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73"/>
      <c r="W125" s="27"/>
      <c r="X125" s="27"/>
      <c r="Y125" s="27"/>
      <c r="Z125" s="27"/>
      <c r="AA125" s="24"/>
      <c r="AB125" s="24"/>
      <c r="AC125" s="24"/>
      <c r="AD125" s="24"/>
      <c r="AE125" s="24"/>
      <c r="AF125" s="7"/>
      <c r="AG125" s="7"/>
      <c r="AL125" s="5"/>
      <c r="AM125" s="5"/>
      <c r="AN125" s="5"/>
      <c r="AO125" s="5"/>
      <c r="AP125" s="5"/>
      <c r="AQ125" s="5"/>
    </row>
    <row r="126" spans="1:43" s="20" customFormat="1" ht="22.5" customHeight="1">
      <c r="A126" s="5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73"/>
      <c r="W126" s="27"/>
      <c r="X126" s="27"/>
      <c r="Y126" s="27"/>
      <c r="Z126" s="27"/>
      <c r="AA126" s="24"/>
      <c r="AB126" s="24"/>
      <c r="AC126" s="24"/>
      <c r="AD126" s="24"/>
      <c r="AE126" s="24"/>
      <c r="AF126" s="7"/>
      <c r="AG126" s="7"/>
      <c r="AL126" s="5"/>
      <c r="AM126" s="5"/>
      <c r="AN126" s="5"/>
      <c r="AO126" s="5"/>
      <c r="AP126" s="5"/>
      <c r="AQ126" s="5"/>
    </row>
    <row r="127" spans="1:43" s="20" customFormat="1" ht="22.5" customHeight="1">
      <c r="A127" s="5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73"/>
      <c r="W127" s="27"/>
      <c r="X127" s="27"/>
      <c r="Y127" s="27"/>
      <c r="Z127" s="27"/>
      <c r="AA127" s="24"/>
      <c r="AB127" s="24"/>
      <c r="AC127" s="24"/>
      <c r="AD127" s="24"/>
      <c r="AE127" s="24"/>
      <c r="AF127" s="7"/>
      <c r="AG127" s="7"/>
      <c r="AL127" s="5"/>
      <c r="AM127" s="5"/>
      <c r="AN127" s="5"/>
      <c r="AO127" s="5"/>
      <c r="AP127" s="5"/>
      <c r="AQ127" s="5"/>
    </row>
    <row r="128" spans="1:43" s="20" customFormat="1" ht="22.5" customHeight="1">
      <c r="A128" s="5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73"/>
      <c r="W128" s="27"/>
      <c r="X128" s="27"/>
      <c r="Y128" s="27"/>
      <c r="Z128" s="27"/>
      <c r="AA128" s="24"/>
      <c r="AB128" s="24"/>
      <c r="AC128" s="24"/>
      <c r="AD128" s="24"/>
      <c r="AE128" s="24"/>
      <c r="AF128" s="7"/>
      <c r="AG128" s="7"/>
      <c r="AL128" s="5"/>
      <c r="AM128" s="5"/>
      <c r="AN128" s="5"/>
      <c r="AO128" s="5"/>
      <c r="AP128" s="5"/>
      <c r="AQ128" s="5"/>
    </row>
    <row r="129" spans="1:43" s="20" customFormat="1" ht="22.5" customHeight="1">
      <c r="A129" s="5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73"/>
      <c r="W129" s="27"/>
      <c r="X129" s="27"/>
      <c r="Y129" s="27"/>
      <c r="Z129" s="27"/>
      <c r="AA129" s="24"/>
      <c r="AB129" s="24"/>
      <c r="AC129" s="24"/>
      <c r="AD129" s="24"/>
      <c r="AE129" s="24"/>
      <c r="AF129" s="7"/>
      <c r="AG129" s="7"/>
      <c r="AL129" s="5"/>
      <c r="AM129" s="5"/>
      <c r="AN129" s="5"/>
      <c r="AO129" s="5"/>
      <c r="AP129" s="5"/>
      <c r="AQ129" s="5"/>
    </row>
    <row r="130" spans="1:43" s="20" customFormat="1" ht="22.5" customHeight="1">
      <c r="A130" s="5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73"/>
      <c r="W130" s="27"/>
      <c r="X130" s="27"/>
      <c r="Y130" s="27"/>
      <c r="Z130" s="27"/>
      <c r="AA130" s="24"/>
      <c r="AB130" s="24"/>
      <c r="AC130" s="24"/>
      <c r="AD130" s="24"/>
      <c r="AE130" s="24"/>
      <c r="AF130" s="7"/>
      <c r="AG130" s="7"/>
      <c r="AL130" s="5"/>
      <c r="AM130" s="5"/>
      <c r="AN130" s="5"/>
      <c r="AO130" s="5"/>
      <c r="AP130" s="5"/>
      <c r="AQ130" s="5"/>
    </row>
    <row r="131" spans="1:43" s="20" customFormat="1" ht="22.5" customHeight="1">
      <c r="A131" s="5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73"/>
      <c r="W131" s="27"/>
      <c r="X131" s="27"/>
      <c r="Y131" s="27"/>
      <c r="Z131" s="27"/>
      <c r="AA131" s="24"/>
      <c r="AB131" s="24"/>
      <c r="AC131" s="24"/>
      <c r="AD131" s="24"/>
      <c r="AE131" s="24"/>
      <c r="AF131" s="7"/>
      <c r="AG131" s="7"/>
      <c r="AL131" s="5"/>
      <c r="AM131" s="5"/>
      <c r="AN131" s="5"/>
      <c r="AO131" s="5"/>
      <c r="AP131" s="5"/>
      <c r="AQ131" s="5"/>
    </row>
    <row r="132" spans="1:43" s="20" customFormat="1" ht="22.5" customHeight="1">
      <c r="A132" s="5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73"/>
      <c r="W132" s="27"/>
      <c r="X132" s="27"/>
      <c r="Y132" s="27"/>
      <c r="Z132" s="27"/>
      <c r="AA132" s="24"/>
      <c r="AB132" s="24"/>
      <c r="AC132" s="24"/>
      <c r="AD132" s="24"/>
      <c r="AE132" s="24"/>
      <c r="AF132" s="7"/>
      <c r="AG132" s="7"/>
      <c r="AL132" s="5"/>
      <c r="AM132" s="5"/>
      <c r="AN132" s="5"/>
      <c r="AO132" s="5"/>
      <c r="AP132" s="5"/>
      <c r="AQ132" s="5"/>
    </row>
    <row r="133" spans="1:43" s="20" customFormat="1" ht="22.5" customHeight="1">
      <c r="A133" s="5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73"/>
      <c r="W133" s="27"/>
      <c r="X133" s="27"/>
      <c r="Y133" s="27"/>
      <c r="Z133" s="27"/>
      <c r="AA133" s="24"/>
      <c r="AB133" s="24"/>
      <c r="AC133" s="24"/>
      <c r="AD133" s="24"/>
      <c r="AE133" s="24"/>
      <c r="AF133" s="7"/>
      <c r="AG133" s="7"/>
      <c r="AL133" s="5"/>
      <c r="AM133" s="5"/>
      <c r="AN133" s="5"/>
      <c r="AO133" s="5"/>
      <c r="AP133" s="5"/>
      <c r="AQ133" s="5"/>
    </row>
    <row r="134" spans="1:43" s="20" customFormat="1" ht="22.5" customHeight="1">
      <c r="A134" s="5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73"/>
      <c r="W134" s="27"/>
      <c r="X134" s="27"/>
      <c r="Y134" s="27"/>
      <c r="Z134" s="27"/>
      <c r="AA134" s="24"/>
      <c r="AB134" s="24"/>
      <c r="AC134" s="24"/>
      <c r="AD134" s="24"/>
      <c r="AE134" s="24"/>
      <c r="AF134" s="7"/>
      <c r="AG134" s="7"/>
      <c r="AL134" s="5"/>
      <c r="AM134" s="5"/>
      <c r="AN134" s="5"/>
      <c r="AO134" s="5"/>
      <c r="AP134" s="5"/>
      <c r="AQ134" s="5"/>
    </row>
    <row r="135" spans="1:43" s="20" customFormat="1" ht="22.5" customHeight="1">
      <c r="A135" s="5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73"/>
      <c r="W135" s="27"/>
      <c r="X135" s="27"/>
      <c r="Y135" s="27"/>
      <c r="Z135" s="27"/>
      <c r="AA135" s="24"/>
      <c r="AB135" s="24"/>
      <c r="AC135" s="24"/>
      <c r="AD135" s="24"/>
      <c r="AE135" s="24"/>
      <c r="AF135" s="7"/>
      <c r="AG135" s="7"/>
      <c r="AL135" s="5"/>
      <c r="AM135" s="5"/>
      <c r="AN135" s="5"/>
      <c r="AO135" s="5"/>
      <c r="AP135" s="5"/>
      <c r="AQ135" s="5"/>
    </row>
    <row r="136" spans="1:43" s="20" customFormat="1" ht="22.5" customHeight="1">
      <c r="A136" s="5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73"/>
      <c r="W136" s="27"/>
      <c r="X136" s="27"/>
      <c r="Y136" s="27"/>
      <c r="Z136" s="27"/>
      <c r="AA136" s="24"/>
      <c r="AB136" s="24"/>
      <c r="AC136" s="24"/>
      <c r="AD136" s="24"/>
      <c r="AE136" s="24"/>
      <c r="AF136" s="7"/>
      <c r="AG136" s="7"/>
      <c r="AL136" s="5"/>
      <c r="AM136" s="5"/>
      <c r="AN136" s="5"/>
      <c r="AO136" s="5"/>
      <c r="AP136" s="5"/>
      <c r="AQ136" s="5"/>
    </row>
    <row r="137" spans="1:43" s="20" customFormat="1" ht="22.5" customHeight="1">
      <c r="A137" s="5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73"/>
      <c r="W137" s="27"/>
      <c r="X137" s="27"/>
      <c r="Y137" s="27"/>
      <c r="Z137" s="27"/>
      <c r="AA137" s="24"/>
      <c r="AB137" s="24"/>
      <c r="AC137" s="24"/>
      <c r="AD137" s="24"/>
      <c r="AE137" s="24"/>
      <c r="AF137" s="7"/>
      <c r="AG137" s="7"/>
      <c r="AL137" s="5"/>
      <c r="AM137" s="5"/>
      <c r="AN137" s="5"/>
      <c r="AO137" s="5"/>
      <c r="AP137" s="5"/>
      <c r="AQ137" s="5"/>
    </row>
    <row r="138" spans="1:43" s="20" customFormat="1" ht="22.5" customHeight="1">
      <c r="A138" s="5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73"/>
      <c r="W138" s="27"/>
      <c r="X138" s="27"/>
      <c r="Y138" s="27"/>
      <c r="Z138" s="27"/>
      <c r="AA138" s="24"/>
      <c r="AB138" s="24"/>
      <c r="AC138" s="24"/>
      <c r="AD138" s="24"/>
      <c r="AE138" s="24"/>
      <c r="AF138" s="7"/>
      <c r="AG138" s="7"/>
      <c r="AL138" s="5"/>
      <c r="AM138" s="5"/>
      <c r="AN138" s="5"/>
      <c r="AO138" s="5"/>
      <c r="AP138" s="5"/>
      <c r="AQ138" s="5"/>
    </row>
    <row r="139" spans="1:43" s="20" customFormat="1" ht="22.5" customHeight="1">
      <c r="A139" s="5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73"/>
      <c r="W139" s="27"/>
      <c r="X139" s="27"/>
      <c r="Y139" s="27"/>
      <c r="Z139" s="27"/>
      <c r="AA139" s="24"/>
      <c r="AB139" s="24"/>
      <c r="AC139" s="24"/>
      <c r="AD139" s="24"/>
      <c r="AE139" s="24"/>
      <c r="AF139" s="7"/>
      <c r="AG139" s="7"/>
      <c r="AL139" s="5"/>
      <c r="AM139" s="5"/>
      <c r="AN139" s="5"/>
      <c r="AO139" s="5"/>
      <c r="AP139" s="5"/>
      <c r="AQ139" s="5"/>
    </row>
    <row r="140" spans="1:43" s="20" customFormat="1" ht="22.5" customHeight="1">
      <c r="A140" s="5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73"/>
      <c r="W140" s="27"/>
      <c r="X140" s="27"/>
      <c r="Y140" s="27"/>
      <c r="Z140" s="27"/>
      <c r="AA140" s="24"/>
      <c r="AB140" s="24"/>
      <c r="AC140" s="24"/>
      <c r="AD140" s="24"/>
      <c r="AE140" s="24"/>
      <c r="AF140" s="7"/>
      <c r="AG140" s="7"/>
      <c r="AL140" s="5"/>
      <c r="AM140" s="5"/>
      <c r="AN140" s="5"/>
      <c r="AO140" s="5"/>
      <c r="AP140" s="5"/>
      <c r="AQ140" s="5"/>
    </row>
    <row r="141" spans="1:43" s="20" customFormat="1" ht="22.5" customHeight="1">
      <c r="A141" s="5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73"/>
      <c r="W141" s="27"/>
      <c r="X141" s="27"/>
      <c r="Y141" s="27"/>
      <c r="Z141" s="27"/>
      <c r="AA141" s="24"/>
      <c r="AB141" s="24"/>
      <c r="AC141" s="24"/>
      <c r="AD141" s="24"/>
      <c r="AE141" s="24"/>
      <c r="AF141" s="7"/>
      <c r="AG141" s="7"/>
      <c r="AL141" s="5"/>
      <c r="AM141" s="5"/>
      <c r="AN141" s="5"/>
      <c r="AO141" s="5"/>
      <c r="AP141" s="5"/>
      <c r="AQ141" s="5"/>
    </row>
    <row r="142" spans="1:43" s="20" customFormat="1" ht="22.5" customHeight="1">
      <c r="A142" s="5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73"/>
      <c r="W142" s="27"/>
      <c r="X142" s="27"/>
      <c r="Y142" s="27"/>
      <c r="Z142" s="27"/>
      <c r="AA142" s="24"/>
      <c r="AB142" s="24"/>
      <c r="AC142" s="24"/>
      <c r="AD142" s="24"/>
      <c r="AE142" s="24"/>
      <c r="AF142" s="7"/>
      <c r="AG142" s="7"/>
      <c r="AL142" s="5"/>
      <c r="AM142" s="5"/>
      <c r="AN142" s="5"/>
      <c r="AO142" s="5"/>
      <c r="AP142" s="5"/>
      <c r="AQ142" s="5"/>
    </row>
    <row r="143" spans="1:43" s="20" customFormat="1" ht="22.5" customHeight="1">
      <c r="A143" s="5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73"/>
      <c r="W143" s="27"/>
      <c r="X143" s="27"/>
      <c r="Y143" s="27"/>
      <c r="Z143" s="27"/>
      <c r="AA143" s="24"/>
      <c r="AB143" s="24"/>
      <c r="AC143" s="24"/>
      <c r="AD143" s="24"/>
      <c r="AE143" s="24"/>
      <c r="AF143" s="7"/>
      <c r="AG143" s="7"/>
      <c r="AL143" s="5"/>
      <c r="AM143" s="5"/>
      <c r="AN143" s="5"/>
      <c r="AO143" s="5"/>
      <c r="AP143" s="5"/>
      <c r="AQ143" s="5"/>
    </row>
    <row r="144" spans="1:43" s="20" customFormat="1" ht="22.5" customHeight="1">
      <c r="A144" s="5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73"/>
      <c r="W144" s="27"/>
      <c r="X144" s="27"/>
      <c r="Y144" s="27"/>
      <c r="Z144" s="27"/>
      <c r="AA144" s="24"/>
      <c r="AB144" s="24"/>
      <c r="AC144" s="24"/>
      <c r="AD144" s="24"/>
      <c r="AE144" s="24"/>
      <c r="AF144" s="7"/>
      <c r="AG144" s="7"/>
      <c r="AL144" s="5"/>
      <c r="AM144" s="5"/>
      <c r="AN144" s="5"/>
      <c r="AO144" s="5"/>
      <c r="AP144" s="5"/>
      <c r="AQ144" s="5"/>
    </row>
    <row r="145" spans="1:43" s="20" customFormat="1" ht="22.5" customHeight="1">
      <c r="A145" s="5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73"/>
      <c r="W145" s="27"/>
      <c r="X145" s="27"/>
      <c r="Y145" s="27"/>
      <c r="Z145" s="27"/>
      <c r="AA145" s="24"/>
      <c r="AB145" s="24"/>
      <c r="AC145" s="24"/>
      <c r="AD145" s="24"/>
      <c r="AE145" s="24"/>
      <c r="AF145" s="7"/>
      <c r="AG145" s="7"/>
      <c r="AL145" s="5"/>
      <c r="AM145" s="5"/>
      <c r="AN145" s="5"/>
      <c r="AO145" s="5"/>
      <c r="AP145" s="5"/>
      <c r="AQ145" s="5"/>
    </row>
    <row r="146" spans="1:43" s="20" customFormat="1" ht="22.5" customHeight="1">
      <c r="A146" s="5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73"/>
      <c r="W146" s="27"/>
      <c r="X146" s="27"/>
      <c r="Y146" s="27"/>
      <c r="Z146" s="27"/>
      <c r="AA146" s="24"/>
      <c r="AB146" s="24"/>
      <c r="AC146" s="24"/>
      <c r="AD146" s="24"/>
      <c r="AE146" s="24"/>
      <c r="AF146" s="7"/>
      <c r="AG146" s="7"/>
      <c r="AL146" s="5"/>
      <c r="AM146" s="5"/>
      <c r="AN146" s="5"/>
      <c r="AO146" s="5"/>
      <c r="AP146" s="5"/>
      <c r="AQ146" s="5"/>
    </row>
    <row r="147" spans="1:43" s="20" customFormat="1" ht="22.5" customHeight="1">
      <c r="A147" s="5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73"/>
      <c r="W147" s="27"/>
      <c r="X147" s="27"/>
      <c r="Y147" s="27"/>
      <c r="Z147" s="27"/>
      <c r="AA147" s="24"/>
      <c r="AB147" s="24"/>
      <c r="AC147" s="24"/>
      <c r="AD147" s="24"/>
      <c r="AE147" s="24"/>
      <c r="AF147" s="7"/>
      <c r="AG147" s="7"/>
      <c r="AL147" s="5"/>
      <c r="AM147" s="5"/>
      <c r="AN147" s="5"/>
      <c r="AO147" s="5"/>
      <c r="AP147" s="5"/>
      <c r="AQ147" s="5"/>
    </row>
    <row r="148" spans="1:43" s="20" customFormat="1" ht="22.5" customHeight="1">
      <c r="A148" s="5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73"/>
      <c r="W148" s="27"/>
      <c r="X148" s="27"/>
      <c r="Y148" s="27"/>
      <c r="Z148" s="27"/>
      <c r="AA148" s="24"/>
      <c r="AB148" s="24"/>
      <c r="AC148" s="24"/>
      <c r="AD148" s="24"/>
      <c r="AE148" s="24"/>
      <c r="AF148" s="7"/>
      <c r="AG148" s="7"/>
      <c r="AL148" s="5"/>
      <c r="AM148" s="5"/>
      <c r="AN148" s="5"/>
      <c r="AO148" s="5"/>
      <c r="AP148" s="5"/>
      <c r="AQ148" s="5"/>
    </row>
    <row r="149" spans="1:43" s="20" customFormat="1" ht="22.5" customHeight="1">
      <c r="A149" s="5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73"/>
      <c r="W149" s="27"/>
      <c r="X149" s="27"/>
      <c r="Y149" s="27"/>
      <c r="Z149" s="27"/>
      <c r="AA149" s="24"/>
      <c r="AB149" s="24"/>
      <c r="AC149" s="24"/>
      <c r="AD149" s="24"/>
      <c r="AE149" s="24"/>
      <c r="AF149" s="7"/>
      <c r="AG149" s="7"/>
      <c r="AL149" s="5"/>
      <c r="AM149" s="5"/>
      <c r="AN149" s="5"/>
      <c r="AO149" s="5"/>
      <c r="AP149" s="5"/>
      <c r="AQ149" s="5"/>
    </row>
    <row r="150" spans="1:43" s="20" customFormat="1" ht="22.5" customHeight="1">
      <c r="A150" s="5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73"/>
      <c r="W150" s="27"/>
      <c r="X150" s="27"/>
      <c r="Y150" s="27"/>
      <c r="Z150" s="27"/>
      <c r="AA150" s="24"/>
      <c r="AB150" s="24"/>
      <c r="AC150" s="24"/>
      <c r="AD150" s="24"/>
      <c r="AE150" s="24"/>
      <c r="AF150" s="7"/>
      <c r="AG150" s="7"/>
      <c r="AL150" s="5"/>
      <c r="AM150" s="5"/>
      <c r="AN150" s="5"/>
      <c r="AO150" s="5"/>
      <c r="AP150" s="5"/>
      <c r="AQ150" s="5"/>
    </row>
    <row r="151" spans="1:43" s="20" customFormat="1" ht="22.5" customHeight="1">
      <c r="A151" s="5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73"/>
      <c r="W151" s="27"/>
      <c r="X151" s="27"/>
      <c r="Y151" s="27"/>
      <c r="Z151" s="27"/>
      <c r="AA151" s="24"/>
      <c r="AB151" s="24"/>
      <c r="AC151" s="24"/>
      <c r="AD151" s="24"/>
      <c r="AE151" s="24"/>
      <c r="AF151" s="7"/>
      <c r="AG151" s="7"/>
      <c r="AL151" s="5"/>
      <c r="AM151" s="5"/>
      <c r="AN151" s="5"/>
      <c r="AO151" s="5"/>
      <c r="AP151" s="5"/>
      <c r="AQ151" s="5"/>
    </row>
    <row r="152" spans="1:43" s="20" customFormat="1" ht="22.5" customHeight="1">
      <c r="A152" s="5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73"/>
      <c r="W152" s="27"/>
      <c r="X152" s="27"/>
      <c r="Y152" s="27"/>
      <c r="Z152" s="27"/>
      <c r="AA152" s="24"/>
      <c r="AB152" s="24"/>
      <c r="AC152" s="24"/>
      <c r="AD152" s="24"/>
      <c r="AE152" s="24"/>
      <c r="AF152" s="7"/>
      <c r="AG152" s="7"/>
      <c r="AL152" s="5"/>
      <c r="AM152" s="5"/>
      <c r="AN152" s="5"/>
      <c r="AO152" s="5"/>
      <c r="AP152" s="5"/>
      <c r="AQ152" s="5"/>
    </row>
    <row r="153" spans="1:43" s="20" customFormat="1" ht="22.5" customHeight="1">
      <c r="A153" s="5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73"/>
      <c r="W153" s="27"/>
      <c r="X153" s="27"/>
      <c r="Y153" s="27"/>
      <c r="Z153" s="27"/>
      <c r="AA153" s="24"/>
      <c r="AB153" s="24"/>
      <c r="AC153" s="24"/>
      <c r="AD153" s="24"/>
      <c r="AE153" s="24"/>
      <c r="AF153" s="7"/>
      <c r="AG153" s="7"/>
      <c r="AL153" s="5"/>
      <c r="AM153" s="5"/>
      <c r="AN153" s="5"/>
      <c r="AO153" s="5"/>
      <c r="AP153" s="5"/>
      <c r="AQ153" s="5"/>
    </row>
    <row r="154" spans="1:43" s="20" customFormat="1" ht="22.5" customHeight="1">
      <c r="A154" s="5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73"/>
      <c r="W154" s="27"/>
      <c r="X154" s="27"/>
      <c r="Y154" s="27"/>
      <c r="Z154" s="27"/>
      <c r="AA154" s="24"/>
      <c r="AB154" s="24"/>
      <c r="AC154" s="24"/>
      <c r="AD154" s="24"/>
      <c r="AE154" s="24"/>
      <c r="AF154" s="7"/>
      <c r="AG154" s="7"/>
      <c r="AL154" s="5"/>
      <c r="AM154" s="5"/>
      <c r="AN154" s="5"/>
      <c r="AO154" s="5"/>
      <c r="AP154" s="5"/>
      <c r="AQ154" s="5"/>
    </row>
    <row r="155" spans="1:43" s="20" customFormat="1" ht="22.5" customHeight="1">
      <c r="A155" s="5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73"/>
      <c r="W155" s="27"/>
      <c r="X155" s="27"/>
      <c r="Y155" s="27"/>
      <c r="Z155" s="27"/>
      <c r="AA155" s="24"/>
      <c r="AB155" s="24"/>
      <c r="AC155" s="24"/>
      <c r="AD155" s="24"/>
      <c r="AE155" s="24"/>
      <c r="AF155" s="7"/>
      <c r="AG155" s="7"/>
      <c r="AL155" s="5"/>
      <c r="AM155" s="5"/>
      <c r="AN155" s="5"/>
      <c r="AO155" s="5"/>
      <c r="AP155" s="5"/>
      <c r="AQ155" s="5"/>
    </row>
    <row r="156" spans="1:43" s="20" customFormat="1" ht="22.5" customHeight="1">
      <c r="A156" s="5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73"/>
      <c r="W156" s="27"/>
      <c r="X156" s="27"/>
      <c r="Y156" s="27"/>
      <c r="Z156" s="27"/>
      <c r="AA156" s="24"/>
      <c r="AB156" s="24"/>
      <c r="AC156" s="24"/>
      <c r="AD156" s="24"/>
      <c r="AE156" s="24"/>
      <c r="AF156" s="7"/>
      <c r="AG156" s="7"/>
      <c r="AL156" s="5"/>
      <c r="AM156" s="5"/>
      <c r="AN156" s="5"/>
      <c r="AO156" s="5"/>
      <c r="AP156" s="5"/>
      <c r="AQ156" s="5"/>
    </row>
    <row r="157" spans="1:43" s="20" customFormat="1" ht="22.5" customHeight="1">
      <c r="A157" s="5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73"/>
      <c r="W157" s="27"/>
      <c r="X157" s="27"/>
      <c r="Y157" s="27"/>
      <c r="Z157" s="27"/>
      <c r="AA157" s="24"/>
      <c r="AB157" s="24"/>
      <c r="AC157" s="24"/>
      <c r="AD157" s="24"/>
      <c r="AE157" s="24"/>
      <c r="AF157" s="7"/>
      <c r="AG157" s="7"/>
      <c r="AL157" s="5"/>
      <c r="AM157" s="5"/>
      <c r="AN157" s="5"/>
      <c r="AO157" s="5"/>
      <c r="AP157" s="5"/>
      <c r="AQ157" s="5"/>
    </row>
    <row r="158" spans="1:43" s="20" customFormat="1" ht="22.5" customHeight="1">
      <c r="A158" s="5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73"/>
      <c r="W158" s="27"/>
      <c r="X158" s="27"/>
      <c r="Y158" s="27"/>
      <c r="Z158" s="27"/>
      <c r="AA158" s="24"/>
      <c r="AB158" s="24"/>
      <c r="AC158" s="24"/>
      <c r="AD158" s="24"/>
      <c r="AE158" s="24"/>
      <c r="AF158" s="7"/>
      <c r="AG158" s="7"/>
      <c r="AL158" s="5"/>
      <c r="AM158" s="5"/>
      <c r="AN158" s="5"/>
      <c r="AO158" s="5"/>
      <c r="AP158" s="5"/>
      <c r="AQ158" s="5"/>
    </row>
    <row r="159" spans="1:43" s="20" customFormat="1" ht="22.5" customHeight="1">
      <c r="A159" s="5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73"/>
      <c r="W159" s="27"/>
      <c r="X159" s="27"/>
      <c r="Y159" s="27"/>
      <c r="Z159" s="27"/>
      <c r="AA159" s="24"/>
      <c r="AB159" s="24"/>
      <c r="AC159" s="24"/>
      <c r="AD159" s="24"/>
      <c r="AE159" s="24"/>
      <c r="AF159" s="7"/>
      <c r="AG159" s="7"/>
      <c r="AL159" s="5"/>
      <c r="AM159" s="5"/>
      <c r="AN159" s="5"/>
      <c r="AO159" s="5"/>
      <c r="AP159" s="5"/>
      <c r="AQ159" s="5"/>
    </row>
    <row r="160" spans="1:43" s="20" customFormat="1" ht="22.5" customHeight="1">
      <c r="A160" s="5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73"/>
      <c r="W160" s="27"/>
      <c r="X160" s="27"/>
      <c r="Y160" s="27"/>
      <c r="Z160" s="27"/>
      <c r="AA160" s="24"/>
      <c r="AB160" s="24"/>
      <c r="AC160" s="24"/>
      <c r="AD160" s="24"/>
      <c r="AE160" s="24"/>
      <c r="AF160" s="7"/>
      <c r="AG160" s="7"/>
      <c r="AL160" s="5"/>
      <c r="AM160" s="5"/>
      <c r="AN160" s="5"/>
      <c r="AO160" s="5"/>
      <c r="AP160" s="5"/>
      <c r="AQ160" s="5"/>
    </row>
    <row r="161" spans="1:43" s="20" customFormat="1" ht="22.5" customHeight="1">
      <c r="A161" s="5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73"/>
      <c r="W161" s="27"/>
      <c r="X161" s="27"/>
      <c r="Y161" s="27"/>
      <c r="Z161" s="27"/>
      <c r="AA161" s="24"/>
      <c r="AB161" s="24"/>
      <c r="AC161" s="24"/>
      <c r="AD161" s="24"/>
      <c r="AE161" s="24"/>
      <c r="AF161" s="7"/>
      <c r="AG161" s="7"/>
      <c r="AL161" s="5"/>
      <c r="AM161" s="5"/>
      <c r="AN161" s="5"/>
      <c r="AO161" s="5"/>
      <c r="AP161" s="5"/>
      <c r="AQ161" s="5"/>
    </row>
    <row r="162" spans="1:43" s="20" customFormat="1" ht="22.5" customHeight="1">
      <c r="A162" s="5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73"/>
      <c r="W162" s="27"/>
      <c r="X162" s="27"/>
      <c r="Y162" s="27"/>
      <c r="Z162" s="27"/>
      <c r="AA162" s="24"/>
      <c r="AB162" s="24"/>
      <c r="AC162" s="24"/>
      <c r="AD162" s="24"/>
      <c r="AE162" s="24"/>
      <c r="AF162" s="7"/>
      <c r="AG162" s="7"/>
      <c r="AL162" s="5"/>
      <c r="AM162" s="5"/>
      <c r="AN162" s="5"/>
      <c r="AO162" s="5"/>
      <c r="AP162" s="5"/>
      <c r="AQ162" s="5"/>
    </row>
    <row r="163" spans="1:43" s="20" customFormat="1" ht="22.5" customHeight="1">
      <c r="A163" s="5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73"/>
      <c r="W163" s="27"/>
      <c r="X163" s="27"/>
      <c r="Y163" s="27"/>
      <c r="Z163" s="27"/>
      <c r="AA163" s="24"/>
      <c r="AB163" s="24"/>
      <c r="AC163" s="24"/>
      <c r="AD163" s="24"/>
      <c r="AE163" s="24"/>
      <c r="AF163" s="7"/>
      <c r="AG163" s="7"/>
      <c r="AL163" s="5"/>
      <c r="AM163" s="5"/>
      <c r="AN163" s="5"/>
      <c r="AO163" s="5"/>
      <c r="AP163" s="5"/>
      <c r="AQ163" s="5"/>
    </row>
    <row r="164" spans="1:43" s="20" customFormat="1" ht="22.5" customHeight="1">
      <c r="A164" s="5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73"/>
      <c r="W164" s="27"/>
      <c r="X164" s="27"/>
      <c r="Y164" s="27"/>
      <c r="Z164" s="27"/>
      <c r="AA164" s="24"/>
      <c r="AB164" s="24"/>
      <c r="AC164" s="24"/>
      <c r="AD164" s="24"/>
      <c r="AE164" s="24"/>
      <c r="AF164" s="7"/>
      <c r="AG164" s="7"/>
      <c r="AL164" s="5"/>
      <c r="AM164" s="5"/>
      <c r="AN164" s="5"/>
      <c r="AO164" s="5"/>
      <c r="AP164" s="5"/>
      <c r="AQ164" s="5"/>
    </row>
    <row r="165" spans="1:43" s="20" customFormat="1" ht="22.5" customHeight="1">
      <c r="A165" s="5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73"/>
      <c r="W165" s="27"/>
      <c r="X165" s="27"/>
      <c r="Y165" s="27"/>
      <c r="Z165" s="27"/>
      <c r="AA165" s="24"/>
      <c r="AB165" s="24"/>
      <c r="AC165" s="24"/>
      <c r="AD165" s="24"/>
      <c r="AE165" s="24"/>
      <c r="AF165" s="7"/>
      <c r="AG165" s="7"/>
      <c r="AL165" s="5"/>
      <c r="AM165" s="5"/>
      <c r="AN165" s="5"/>
      <c r="AO165" s="5"/>
      <c r="AP165" s="5"/>
      <c r="AQ165" s="5"/>
    </row>
    <row r="166" spans="1:43" s="20" customFormat="1" ht="22.5" customHeight="1">
      <c r="A166" s="5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73"/>
      <c r="W166" s="27"/>
      <c r="X166" s="27"/>
      <c r="Y166" s="27"/>
      <c r="Z166" s="27"/>
      <c r="AA166" s="24"/>
      <c r="AB166" s="24"/>
      <c r="AC166" s="24"/>
      <c r="AD166" s="24"/>
      <c r="AE166" s="24"/>
      <c r="AF166" s="7"/>
      <c r="AG166" s="7"/>
      <c r="AL166" s="5"/>
      <c r="AM166" s="5"/>
      <c r="AN166" s="5"/>
      <c r="AO166" s="5"/>
      <c r="AP166" s="5"/>
      <c r="AQ166" s="5"/>
    </row>
    <row r="167" spans="1:43" s="20" customFormat="1" ht="22.5" customHeight="1">
      <c r="A167" s="5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73"/>
      <c r="W167" s="27"/>
      <c r="X167" s="27"/>
      <c r="Y167" s="27"/>
      <c r="Z167" s="27"/>
      <c r="AA167" s="24"/>
      <c r="AB167" s="24"/>
      <c r="AC167" s="24"/>
      <c r="AD167" s="24"/>
      <c r="AE167" s="24"/>
      <c r="AF167" s="7"/>
      <c r="AG167" s="7"/>
      <c r="AL167" s="5"/>
      <c r="AM167" s="5"/>
      <c r="AN167" s="5"/>
      <c r="AO167" s="5"/>
      <c r="AP167" s="5"/>
      <c r="AQ167" s="5"/>
    </row>
    <row r="168" spans="1:43" s="20" customFormat="1" ht="22.5" customHeight="1">
      <c r="A168" s="5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73"/>
      <c r="W168" s="27"/>
      <c r="X168" s="27"/>
      <c r="Y168" s="27"/>
      <c r="Z168" s="27"/>
      <c r="AA168" s="24"/>
      <c r="AB168" s="24"/>
      <c r="AC168" s="24"/>
      <c r="AD168" s="24"/>
      <c r="AE168" s="24"/>
      <c r="AF168" s="7"/>
      <c r="AG168" s="7"/>
      <c r="AL168" s="5"/>
      <c r="AM168" s="5"/>
      <c r="AN168" s="5"/>
      <c r="AO168" s="5"/>
      <c r="AP168" s="5"/>
      <c r="AQ168" s="5"/>
    </row>
    <row r="169" spans="1:43" s="20" customFormat="1" ht="22.5" customHeight="1">
      <c r="A169" s="5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73"/>
      <c r="W169" s="27"/>
      <c r="X169" s="27"/>
      <c r="Y169" s="27"/>
      <c r="Z169" s="27"/>
      <c r="AA169" s="24"/>
      <c r="AB169" s="24"/>
      <c r="AC169" s="24"/>
      <c r="AD169" s="24"/>
      <c r="AE169" s="24"/>
      <c r="AF169" s="7"/>
      <c r="AG169" s="7"/>
      <c r="AL169" s="5"/>
      <c r="AM169" s="5"/>
      <c r="AN169" s="5"/>
      <c r="AO169" s="5"/>
      <c r="AP169" s="5"/>
      <c r="AQ169" s="5"/>
    </row>
    <row r="170" spans="1:43" s="20" customFormat="1" ht="22.5" customHeight="1">
      <c r="A170" s="5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73"/>
      <c r="W170" s="27"/>
      <c r="X170" s="27"/>
      <c r="Y170" s="27"/>
      <c r="Z170" s="27"/>
      <c r="AA170" s="24"/>
      <c r="AB170" s="24"/>
      <c r="AC170" s="24"/>
      <c r="AD170" s="24"/>
      <c r="AE170" s="24"/>
      <c r="AF170" s="7"/>
      <c r="AG170" s="7"/>
      <c r="AL170" s="5"/>
      <c r="AM170" s="5"/>
      <c r="AN170" s="5"/>
      <c r="AO170" s="5"/>
      <c r="AP170" s="5"/>
      <c r="AQ170" s="5"/>
    </row>
    <row r="171" spans="1:43" s="20" customFormat="1" ht="22.5" customHeight="1">
      <c r="A171" s="5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73"/>
      <c r="W171" s="27"/>
      <c r="X171" s="27"/>
      <c r="Y171" s="27"/>
      <c r="Z171" s="27"/>
      <c r="AA171" s="24"/>
      <c r="AB171" s="24"/>
      <c r="AC171" s="24"/>
      <c r="AD171" s="24"/>
      <c r="AE171" s="24"/>
      <c r="AF171" s="7"/>
      <c r="AG171" s="7"/>
      <c r="AL171" s="5"/>
      <c r="AM171" s="5"/>
      <c r="AN171" s="5"/>
      <c r="AO171" s="5"/>
      <c r="AP171" s="5"/>
      <c r="AQ171" s="5"/>
    </row>
    <row r="172" spans="1:43" s="20" customFormat="1" ht="22.5" customHeight="1">
      <c r="A172" s="5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73"/>
      <c r="W172" s="27"/>
      <c r="X172" s="27"/>
      <c r="Y172" s="27"/>
      <c r="Z172" s="27"/>
      <c r="AA172" s="24"/>
      <c r="AB172" s="24"/>
      <c r="AC172" s="24"/>
      <c r="AD172" s="24"/>
      <c r="AE172" s="24"/>
      <c r="AF172" s="7"/>
      <c r="AG172" s="7"/>
      <c r="AL172" s="5"/>
      <c r="AM172" s="5"/>
      <c r="AN172" s="5"/>
      <c r="AO172" s="5"/>
      <c r="AP172" s="5"/>
      <c r="AQ172" s="5"/>
    </row>
    <row r="173" spans="1:43" s="20" customFormat="1" ht="22.5" customHeight="1">
      <c r="A173" s="5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73"/>
      <c r="W173" s="27"/>
      <c r="X173" s="27"/>
      <c r="Y173" s="27"/>
      <c r="Z173" s="27"/>
      <c r="AA173" s="24"/>
      <c r="AB173" s="24"/>
      <c r="AC173" s="24"/>
      <c r="AD173" s="24"/>
      <c r="AE173" s="24"/>
      <c r="AF173" s="7"/>
      <c r="AG173" s="7"/>
      <c r="AL173" s="5"/>
      <c r="AM173" s="5"/>
      <c r="AN173" s="5"/>
      <c r="AO173" s="5"/>
      <c r="AP173" s="5"/>
      <c r="AQ173" s="5"/>
    </row>
    <row r="174" spans="1:43" s="20" customFormat="1" ht="22.5" customHeight="1">
      <c r="A174" s="5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73"/>
      <c r="W174" s="27"/>
      <c r="X174" s="27"/>
      <c r="Y174" s="27"/>
      <c r="Z174" s="27"/>
      <c r="AA174" s="24"/>
      <c r="AB174" s="24"/>
      <c r="AC174" s="24"/>
      <c r="AD174" s="24"/>
      <c r="AE174" s="24"/>
      <c r="AF174" s="7"/>
      <c r="AG174" s="7"/>
      <c r="AL174" s="5"/>
      <c r="AM174" s="5"/>
      <c r="AN174" s="5"/>
      <c r="AO174" s="5"/>
      <c r="AP174" s="5"/>
      <c r="AQ174" s="5"/>
    </row>
    <row r="175" spans="1:43" s="20" customFormat="1" ht="22.5" customHeight="1">
      <c r="A175" s="5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73"/>
      <c r="W175" s="27"/>
      <c r="X175" s="27"/>
      <c r="Y175" s="27"/>
      <c r="Z175" s="27"/>
      <c r="AA175" s="24"/>
      <c r="AB175" s="24"/>
      <c r="AC175" s="24"/>
      <c r="AD175" s="24"/>
      <c r="AE175" s="24"/>
      <c r="AF175" s="7"/>
      <c r="AG175" s="7"/>
      <c r="AL175" s="5"/>
      <c r="AM175" s="5"/>
      <c r="AN175" s="5"/>
      <c r="AO175" s="5"/>
      <c r="AP175" s="5"/>
      <c r="AQ175" s="5"/>
    </row>
    <row r="176" spans="1:43" s="20" customFormat="1" ht="22.5" customHeight="1">
      <c r="A176" s="5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73"/>
      <c r="W176" s="27"/>
      <c r="X176" s="27"/>
      <c r="Y176" s="27"/>
      <c r="Z176" s="27"/>
      <c r="AA176" s="24"/>
      <c r="AB176" s="24"/>
      <c r="AC176" s="24"/>
      <c r="AD176" s="24"/>
      <c r="AE176" s="24"/>
      <c r="AF176" s="7"/>
      <c r="AG176" s="7"/>
      <c r="AL176" s="5"/>
      <c r="AM176" s="5"/>
      <c r="AN176" s="5"/>
      <c r="AO176" s="5"/>
      <c r="AP176" s="5"/>
      <c r="AQ176" s="5"/>
    </row>
    <row r="177" spans="1:43" s="20" customFormat="1" ht="22.5" customHeight="1">
      <c r="A177" s="5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73"/>
      <c r="W177" s="27"/>
      <c r="X177" s="27"/>
      <c r="Y177" s="27"/>
      <c r="Z177" s="27"/>
      <c r="AA177" s="24"/>
      <c r="AB177" s="24"/>
      <c r="AC177" s="24"/>
      <c r="AD177" s="24"/>
      <c r="AE177" s="24"/>
      <c r="AF177" s="7"/>
      <c r="AG177" s="7"/>
      <c r="AL177" s="5"/>
      <c r="AM177" s="5"/>
      <c r="AN177" s="5"/>
      <c r="AO177" s="5"/>
      <c r="AP177" s="5"/>
      <c r="AQ177" s="5"/>
    </row>
    <row r="178" spans="1:43" s="20" customFormat="1" ht="22.5" customHeight="1">
      <c r="A178" s="5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73"/>
      <c r="W178" s="27"/>
      <c r="X178" s="27"/>
      <c r="Y178" s="27"/>
      <c r="Z178" s="27"/>
      <c r="AA178" s="24"/>
      <c r="AB178" s="24"/>
      <c r="AC178" s="24"/>
      <c r="AD178" s="24"/>
      <c r="AE178" s="24"/>
      <c r="AF178" s="7"/>
      <c r="AG178" s="7"/>
      <c r="AL178" s="5"/>
      <c r="AM178" s="5"/>
      <c r="AN178" s="5"/>
      <c r="AO178" s="5"/>
      <c r="AP178" s="5"/>
      <c r="AQ178" s="5"/>
    </row>
    <row r="179" spans="1:43" s="20" customFormat="1" ht="22.5" customHeight="1">
      <c r="A179" s="5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73"/>
      <c r="W179" s="27"/>
      <c r="X179" s="27"/>
      <c r="Y179" s="27"/>
      <c r="Z179" s="27"/>
      <c r="AA179" s="24"/>
      <c r="AB179" s="24"/>
      <c r="AC179" s="24"/>
      <c r="AD179" s="24"/>
      <c r="AE179" s="24"/>
      <c r="AF179" s="7"/>
      <c r="AG179" s="7"/>
      <c r="AL179" s="5"/>
      <c r="AM179" s="5"/>
      <c r="AN179" s="5"/>
      <c r="AO179" s="5"/>
      <c r="AP179" s="5"/>
      <c r="AQ179" s="5"/>
    </row>
    <row r="180" spans="1:43" s="20" customFormat="1" ht="22.5" customHeight="1">
      <c r="A180" s="5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73"/>
      <c r="W180" s="27"/>
      <c r="X180" s="27"/>
      <c r="Y180" s="27"/>
      <c r="Z180" s="27"/>
      <c r="AA180" s="24"/>
      <c r="AB180" s="24"/>
      <c r="AC180" s="24"/>
      <c r="AD180" s="24"/>
      <c r="AE180" s="24"/>
      <c r="AF180" s="7"/>
      <c r="AG180" s="7"/>
      <c r="AL180" s="5"/>
      <c r="AM180" s="5"/>
      <c r="AN180" s="5"/>
      <c r="AO180" s="5"/>
      <c r="AP180" s="5"/>
      <c r="AQ180" s="5"/>
    </row>
    <row r="181" spans="1:43" s="20" customFormat="1" ht="22.5" customHeight="1">
      <c r="A181" s="5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73"/>
      <c r="W181" s="27"/>
      <c r="X181" s="27"/>
      <c r="Y181" s="27"/>
      <c r="Z181" s="27"/>
      <c r="AA181" s="24"/>
      <c r="AB181" s="24"/>
      <c r="AC181" s="24"/>
      <c r="AD181" s="24"/>
      <c r="AE181" s="24"/>
      <c r="AF181" s="7"/>
      <c r="AG181" s="7"/>
      <c r="AL181" s="5"/>
      <c r="AM181" s="5"/>
      <c r="AN181" s="5"/>
      <c r="AO181" s="5"/>
      <c r="AP181" s="5"/>
      <c r="AQ181" s="5"/>
    </row>
    <row r="182" spans="1:43" s="20" customFormat="1" ht="22.5" customHeight="1">
      <c r="A182" s="5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73"/>
      <c r="W182" s="27"/>
      <c r="X182" s="27"/>
      <c r="Y182" s="27"/>
      <c r="Z182" s="27"/>
      <c r="AA182" s="24"/>
      <c r="AB182" s="24"/>
      <c r="AC182" s="24"/>
      <c r="AD182" s="24"/>
      <c r="AE182" s="24"/>
      <c r="AF182" s="7"/>
      <c r="AG182" s="7"/>
      <c r="AL182" s="5"/>
      <c r="AM182" s="5"/>
      <c r="AN182" s="5"/>
      <c r="AO182" s="5"/>
      <c r="AP182" s="5"/>
      <c r="AQ182" s="5"/>
    </row>
    <row r="183" spans="1:43" s="20" customFormat="1" ht="22.5" customHeight="1">
      <c r="A183" s="5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73"/>
      <c r="W183" s="27"/>
      <c r="X183" s="27"/>
      <c r="Y183" s="27"/>
      <c r="Z183" s="27"/>
      <c r="AA183" s="24"/>
      <c r="AB183" s="24"/>
      <c r="AC183" s="24"/>
      <c r="AD183" s="24"/>
      <c r="AE183" s="24"/>
      <c r="AF183" s="7"/>
      <c r="AG183" s="7"/>
      <c r="AL183" s="5"/>
      <c r="AM183" s="5"/>
      <c r="AN183" s="5"/>
      <c r="AO183" s="5"/>
      <c r="AP183" s="5"/>
      <c r="AQ183" s="5"/>
    </row>
    <row r="184" spans="1:43" s="20" customFormat="1" ht="22.5" customHeight="1">
      <c r="A184" s="5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73"/>
      <c r="W184" s="27"/>
      <c r="X184" s="27"/>
      <c r="Y184" s="27"/>
      <c r="Z184" s="27"/>
      <c r="AA184" s="24"/>
      <c r="AB184" s="24"/>
      <c r="AC184" s="24"/>
      <c r="AD184" s="24"/>
      <c r="AE184" s="24"/>
      <c r="AF184" s="7"/>
      <c r="AG184" s="7"/>
      <c r="AL184" s="5"/>
      <c r="AM184" s="5"/>
      <c r="AN184" s="5"/>
      <c r="AO184" s="5"/>
      <c r="AP184" s="5"/>
      <c r="AQ184" s="5"/>
    </row>
    <row r="185" spans="1:43" s="20" customFormat="1" ht="17.25" customHeight="1">
      <c r="A185" s="5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73"/>
      <c r="W185" s="27"/>
      <c r="X185" s="27"/>
      <c r="Y185" s="27"/>
      <c r="Z185" s="27"/>
      <c r="AA185" s="24"/>
      <c r="AB185" s="24"/>
      <c r="AC185" s="24"/>
      <c r="AD185" s="24"/>
      <c r="AE185" s="24"/>
      <c r="AF185" s="7"/>
      <c r="AG185" s="7"/>
      <c r="AL185" s="5"/>
      <c r="AM185" s="5"/>
      <c r="AN185" s="5"/>
      <c r="AO185" s="5"/>
      <c r="AP185" s="5"/>
      <c r="AQ185" s="5"/>
    </row>
    <row r="186" spans="1:43" s="20" customFormat="1" ht="17.25" customHeight="1">
      <c r="A186" s="5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73"/>
      <c r="W186" s="27"/>
      <c r="X186" s="27"/>
      <c r="Y186" s="27"/>
      <c r="Z186" s="27"/>
      <c r="AA186" s="24"/>
      <c r="AB186" s="24"/>
      <c r="AC186" s="24"/>
      <c r="AD186" s="24"/>
      <c r="AE186" s="24"/>
      <c r="AF186" s="7"/>
      <c r="AG186" s="7"/>
      <c r="AL186" s="5"/>
      <c r="AM186" s="5"/>
      <c r="AN186" s="5"/>
      <c r="AO186" s="5"/>
      <c r="AP186" s="5"/>
      <c r="AQ186" s="5"/>
    </row>
    <row r="187" spans="1:43" s="20" customFormat="1" ht="17.25" customHeight="1">
      <c r="A187" s="5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73"/>
      <c r="W187" s="27"/>
      <c r="X187" s="27"/>
      <c r="Y187" s="27"/>
      <c r="Z187" s="27"/>
      <c r="AA187" s="24"/>
      <c r="AB187" s="24"/>
      <c r="AC187" s="24"/>
      <c r="AD187" s="24"/>
      <c r="AE187" s="24"/>
      <c r="AF187" s="7"/>
      <c r="AG187" s="7"/>
      <c r="AL187" s="5"/>
      <c r="AM187" s="5"/>
      <c r="AN187" s="5"/>
      <c r="AO187" s="5"/>
      <c r="AP187" s="5"/>
      <c r="AQ187" s="5"/>
    </row>
    <row r="188" spans="1:43" s="20" customFormat="1" ht="17.25" customHeight="1">
      <c r="A188" s="5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73"/>
      <c r="W188" s="27"/>
      <c r="X188" s="27"/>
      <c r="Y188" s="27"/>
      <c r="Z188" s="27"/>
      <c r="AA188" s="24"/>
      <c r="AB188" s="24"/>
      <c r="AC188" s="24"/>
      <c r="AD188" s="24"/>
      <c r="AE188" s="24"/>
      <c r="AF188" s="7"/>
      <c r="AG188" s="7"/>
      <c r="AL188" s="5"/>
      <c r="AM188" s="5"/>
      <c r="AN188" s="5"/>
      <c r="AO188" s="5"/>
      <c r="AP188" s="5"/>
      <c r="AQ188" s="5"/>
    </row>
    <row r="189" spans="1:43" s="20" customFormat="1" ht="17.25" customHeight="1">
      <c r="A189" s="5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73"/>
      <c r="W189" s="27"/>
      <c r="X189" s="27"/>
      <c r="Y189" s="27"/>
      <c r="Z189" s="27"/>
      <c r="AA189" s="24"/>
      <c r="AB189" s="24"/>
      <c r="AC189" s="24"/>
      <c r="AD189" s="24"/>
      <c r="AE189" s="24"/>
      <c r="AF189" s="7"/>
      <c r="AG189" s="7"/>
      <c r="AL189" s="5"/>
      <c r="AM189" s="5"/>
      <c r="AN189" s="5"/>
      <c r="AO189" s="5"/>
      <c r="AP189" s="5"/>
      <c r="AQ189" s="5"/>
    </row>
    <row r="190" spans="1:43" s="20" customFormat="1" ht="17.25" customHeight="1">
      <c r="A190" s="5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73"/>
      <c r="W190" s="27"/>
      <c r="X190" s="27"/>
      <c r="Y190" s="27"/>
      <c r="Z190" s="27"/>
      <c r="AA190" s="24"/>
      <c r="AB190" s="24"/>
      <c r="AC190" s="24"/>
      <c r="AD190" s="24"/>
      <c r="AE190" s="24"/>
      <c r="AF190" s="7"/>
      <c r="AG190" s="7"/>
      <c r="AL190" s="5"/>
      <c r="AM190" s="5"/>
      <c r="AN190" s="5"/>
      <c r="AO190" s="5"/>
      <c r="AP190" s="5"/>
      <c r="AQ190" s="5"/>
    </row>
    <row r="191" spans="1:43" s="20" customFormat="1" ht="17.25" customHeight="1">
      <c r="A191" s="5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73"/>
      <c r="W191" s="27"/>
      <c r="X191" s="27"/>
      <c r="Y191" s="27"/>
      <c r="Z191" s="27"/>
      <c r="AA191" s="24"/>
      <c r="AB191" s="24"/>
      <c r="AC191" s="24"/>
      <c r="AD191" s="24"/>
      <c r="AE191" s="24"/>
      <c r="AF191" s="7"/>
      <c r="AG191" s="7"/>
      <c r="AL191" s="5"/>
      <c r="AM191" s="5"/>
      <c r="AN191" s="5"/>
      <c r="AO191" s="5"/>
      <c r="AP191" s="5"/>
      <c r="AQ191" s="5"/>
    </row>
    <row r="192" spans="1:43" s="20" customFormat="1" ht="17.25" customHeight="1">
      <c r="A192" s="5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73"/>
      <c r="W192" s="27"/>
      <c r="X192" s="27"/>
      <c r="Y192" s="27"/>
      <c r="Z192" s="27"/>
      <c r="AA192" s="24"/>
      <c r="AB192" s="24"/>
      <c r="AC192" s="24"/>
      <c r="AD192" s="24"/>
      <c r="AE192" s="24"/>
      <c r="AF192" s="7"/>
      <c r="AG192" s="7"/>
      <c r="AL192" s="5"/>
      <c r="AM192" s="5"/>
      <c r="AN192" s="5"/>
      <c r="AO192" s="5"/>
      <c r="AP192" s="5"/>
      <c r="AQ192" s="5"/>
    </row>
    <row r="193" spans="1:43" s="20" customFormat="1" ht="17.25" customHeight="1">
      <c r="A193" s="5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73"/>
      <c r="W193" s="27"/>
      <c r="X193" s="27"/>
      <c r="Y193" s="27"/>
      <c r="Z193" s="27"/>
      <c r="AA193" s="24"/>
      <c r="AB193" s="24"/>
      <c r="AC193" s="24"/>
      <c r="AD193" s="24"/>
      <c r="AE193" s="24"/>
      <c r="AF193" s="7"/>
      <c r="AG193" s="7"/>
      <c r="AL193" s="5"/>
      <c r="AM193" s="5"/>
      <c r="AN193" s="5"/>
      <c r="AO193" s="5"/>
      <c r="AP193" s="5"/>
      <c r="AQ193" s="5"/>
    </row>
    <row r="194" spans="1:43" s="20" customFormat="1" ht="17.25" customHeight="1">
      <c r="A194" s="5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73"/>
      <c r="W194" s="27"/>
      <c r="X194" s="27"/>
      <c r="Y194" s="27"/>
      <c r="Z194" s="27"/>
      <c r="AA194" s="24"/>
      <c r="AB194" s="24"/>
      <c r="AC194" s="24"/>
      <c r="AD194" s="24"/>
      <c r="AE194" s="24"/>
      <c r="AF194" s="7"/>
      <c r="AG194" s="7"/>
      <c r="AL194" s="5"/>
      <c r="AM194" s="5"/>
      <c r="AN194" s="5"/>
      <c r="AO194" s="5"/>
      <c r="AP194" s="5"/>
      <c r="AQ194" s="5"/>
    </row>
    <row r="195" spans="1:43" s="20" customFormat="1" ht="17.25" customHeight="1">
      <c r="A195" s="5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73"/>
      <c r="W195" s="27"/>
      <c r="X195" s="27"/>
      <c r="Y195" s="27"/>
      <c r="Z195" s="27"/>
      <c r="AA195" s="24"/>
      <c r="AB195" s="24"/>
      <c r="AC195" s="24"/>
      <c r="AD195" s="24"/>
      <c r="AE195" s="24"/>
      <c r="AF195" s="7"/>
      <c r="AG195" s="7"/>
      <c r="AL195" s="5"/>
      <c r="AM195" s="5"/>
      <c r="AN195" s="5"/>
      <c r="AO195" s="5"/>
      <c r="AP195" s="5"/>
      <c r="AQ195" s="5"/>
    </row>
    <row r="196" spans="1:43" s="20" customFormat="1" ht="17.25" customHeight="1">
      <c r="A196" s="5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73"/>
      <c r="W196" s="27"/>
      <c r="X196" s="27"/>
      <c r="Y196" s="27"/>
      <c r="Z196" s="27"/>
      <c r="AA196" s="24"/>
      <c r="AB196" s="24"/>
      <c r="AC196" s="24"/>
      <c r="AD196" s="24"/>
      <c r="AE196" s="24"/>
      <c r="AF196" s="7"/>
      <c r="AG196" s="7"/>
      <c r="AL196" s="5"/>
      <c r="AM196" s="5"/>
      <c r="AN196" s="5"/>
      <c r="AO196" s="5"/>
      <c r="AP196" s="5"/>
      <c r="AQ196" s="5"/>
    </row>
    <row r="197" spans="1:43" s="20" customFormat="1" ht="17.25" customHeight="1">
      <c r="A197" s="5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73"/>
      <c r="W197" s="27"/>
      <c r="X197" s="27"/>
      <c r="Y197" s="27"/>
      <c r="Z197" s="27"/>
      <c r="AA197" s="24"/>
      <c r="AB197" s="24"/>
      <c r="AC197" s="24"/>
      <c r="AD197" s="24"/>
      <c r="AE197" s="24"/>
      <c r="AF197" s="7"/>
      <c r="AG197" s="7"/>
      <c r="AL197" s="5"/>
      <c r="AM197" s="5"/>
      <c r="AN197" s="5"/>
      <c r="AO197" s="5"/>
      <c r="AP197" s="5"/>
      <c r="AQ197" s="5"/>
    </row>
    <row r="198" spans="1:43" s="20" customFormat="1" ht="17.25" customHeight="1">
      <c r="A198" s="5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73"/>
      <c r="W198" s="27"/>
      <c r="X198" s="27"/>
      <c r="Y198" s="27"/>
      <c r="Z198" s="27"/>
      <c r="AA198" s="24"/>
      <c r="AB198" s="24"/>
      <c r="AC198" s="24"/>
      <c r="AD198" s="24"/>
      <c r="AE198" s="24"/>
      <c r="AF198" s="7"/>
      <c r="AG198" s="7"/>
      <c r="AL198" s="5"/>
      <c r="AM198" s="5"/>
      <c r="AN198" s="5"/>
      <c r="AO198" s="5"/>
      <c r="AP198" s="5"/>
      <c r="AQ198" s="5"/>
    </row>
    <row r="199" spans="1:43" s="20" customFormat="1" ht="17.25" customHeight="1">
      <c r="A199" s="5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73"/>
      <c r="W199" s="27"/>
      <c r="X199" s="27"/>
      <c r="Y199" s="27"/>
      <c r="Z199" s="27"/>
      <c r="AA199" s="24"/>
      <c r="AB199" s="24"/>
      <c r="AC199" s="24"/>
      <c r="AD199" s="24"/>
      <c r="AE199" s="24"/>
      <c r="AF199" s="7"/>
      <c r="AG199" s="7"/>
      <c r="AL199" s="5"/>
      <c r="AM199" s="5"/>
      <c r="AN199" s="5"/>
      <c r="AO199" s="5"/>
      <c r="AP199" s="5"/>
      <c r="AQ199" s="5"/>
    </row>
    <row r="200" spans="1:43" s="20" customFormat="1" ht="17.25" customHeight="1">
      <c r="A200" s="5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73"/>
      <c r="W200" s="27"/>
      <c r="X200" s="27"/>
      <c r="Y200" s="27"/>
      <c r="Z200" s="27"/>
      <c r="AA200" s="24"/>
      <c r="AB200" s="24"/>
      <c r="AC200" s="24"/>
      <c r="AD200" s="24"/>
      <c r="AE200" s="24"/>
      <c r="AF200" s="7"/>
      <c r="AG200" s="7"/>
      <c r="AL200" s="5"/>
      <c r="AM200" s="5"/>
      <c r="AN200" s="5"/>
      <c r="AO200" s="5"/>
      <c r="AP200" s="5"/>
      <c r="AQ200" s="5"/>
    </row>
    <row r="201" spans="1:43" s="20" customFormat="1" ht="17.25" customHeight="1">
      <c r="A201" s="5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73"/>
      <c r="W201" s="27"/>
      <c r="X201" s="27"/>
      <c r="Y201" s="27"/>
      <c r="Z201" s="27"/>
      <c r="AA201" s="24"/>
      <c r="AB201" s="24"/>
      <c r="AC201" s="24"/>
      <c r="AD201" s="24"/>
      <c r="AE201" s="24"/>
      <c r="AF201" s="7"/>
      <c r="AG201" s="7"/>
      <c r="AL201" s="5"/>
      <c r="AM201" s="5"/>
      <c r="AN201" s="5"/>
      <c r="AO201" s="5"/>
      <c r="AP201" s="5"/>
      <c r="AQ201" s="5"/>
    </row>
    <row r="202" spans="1:43" s="20" customFormat="1" ht="17.25" customHeight="1">
      <c r="A202" s="5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73"/>
      <c r="W202" s="27"/>
      <c r="X202" s="27"/>
      <c r="Y202" s="27"/>
      <c r="Z202" s="27"/>
      <c r="AA202" s="24"/>
      <c r="AB202" s="24"/>
      <c r="AC202" s="24"/>
      <c r="AD202" s="24"/>
      <c r="AE202" s="24"/>
      <c r="AF202" s="7"/>
      <c r="AG202" s="7"/>
      <c r="AL202" s="5"/>
      <c r="AM202" s="5"/>
      <c r="AN202" s="5"/>
      <c r="AO202" s="5"/>
      <c r="AP202" s="5"/>
      <c r="AQ202" s="5"/>
    </row>
    <row r="203" spans="1:43" s="20" customFormat="1" ht="17.25" customHeight="1">
      <c r="A203" s="5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73"/>
      <c r="W203" s="27"/>
      <c r="X203" s="27"/>
      <c r="Y203" s="27"/>
      <c r="Z203" s="27"/>
      <c r="AA203" s="24"/>
      <c r="AB203" s="24"/>
      <c r="AC203" s="24"/>
      <c r="AD203" s="24"/>
      <c r="AE203" s="24"/>
      <c r="AF203" s="7"/>
      <c r="AG203" s="7"/>
      <c r="AL203" s="5"/>
      <c r="AM203" s="5"/>
      <c r="AN203" s="5"/>
      <c r="AO203" s="5"/>
      <c r="AP203" s="5"/>
      <c r="AQ203" s="5"/>
    </row>
    <row r="204" spans="1:43" s="20" customFormat="1" ht="17.25" customHeight="1">
      <c r="A204" s="5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73"/>
      <c r="W204" s="27"/>
      <c r="X204" s="27"/>
      <c r="Y204" s="27"/>
      <c r="Z204" s="27"/>
      <c r="AA204" s="24"/>
      <c r="AB204" s="24"/>
      <c r="AC204" s="24"/>
      <c r="AD204" s="24"/>
      <c r="AE204" s="24"/>
      <c r="AF204" s="7"/>
      <c r="AG204" s="7"/>
      <c r="AL204" s="5"/>
      <c r="AM204" s="5"/>
      <c r="AN204" s="5"/>
      <c r="AO204" s="5"/>
      <c r="AP204" s="5"/>
      <c r="AQ204" s="5"/>
    </row>
    <row r="205" spans="1:43" s="20" customFormat="1" ht="17.25" customHeight="1">
      <c r="A205" s="5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73"/>
      <c r="W205" s="27"/>
      <c r="X205" s="27"/>
      <c r="Y205" s="27"/>
      <c r="Z205" s="27"/>
      <c r="AA205" s="24"/>
      <c r="AB205" s="24"/>
      <c r="AC205" s="24"/>
      <c r="AD205" s="24"/>
      <c r="AE205" s="24"/>
      <c r="AF205" s="7"/>
      <c r="AG205" s="7"/>
      <c r="AL205" s="5"/>
      <c r="AM205" s="5"/>
      <c r="AN205" s="5"/>
      <c r="AO205" s="5"/>
      <c r="AP205" s="5"/>
      <c r="AQ205" s="5"/>
    </row>
    <row r="206" spans="1:43" s="20" customFormat="1" ht="17.25" customHeight="1">
      <c r="A206" s="5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73"/>
      <c r="W206" s="27"/>
      <c r="X206" s="27"/>
      <c r="Y206" s="27"/>
      <c r="Z206" s="27"/>
      <c r="AA206" s="24"/>
      <c r="AB206" s="24"/>
      <c r="AC206" s="24"/>
      <c r="AD206" s="24"/>
      <c r="AE206" s="24"/>
      <c r="AF206" s="7"/>
      <c r="AG206" s="7"/>
      <c r="AL206" s="5"/>
      <c r="AM206" s="5"/>
      <c r="AN206" s="5"/>
      <c r="AO206" s="5"/>
      <c r="AP206" s="5"/>
      <c r="AQ206" s="5"/>
    </row>
    <row r="207" spans="1:43" s="20" customFormat="1" ht="17.25" customHeight="1">
      <c r="A207" s="5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73"/>
      <c r="W207" s="27"/>
      <c r="X207" s="27"/>
      <c r="Y207" s="27"/>
      <c r="Z207" s="27"/>
      <c r="AA207" s="24"/>
      <c r="AB207" s="24"/>
      <c r="AC207" s="24"/>
      <c r="AD207" s="24"/>
      <c r="AE207" s="24"/>
      <c r="AF207" s="7"/>
      <c r="AG207" s="7"/>
      <c r="AL207" s="5"/>
      <c r="AM207" s="5"/>
      <c r="AN207" s="5"/>
      <c r="AO207" s="5"/>
      <c r="AP207" s="5"/>
      <c r="AQ207" s="5"/>
    </row>
    <row r="208" spans="1:43" s="20" customFormat="1" ht="17.25" customHeight="1">
      <c r="A208" s="5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73"/>
      <c r="W208" s="27"/>
      <c r="X208" s="27"/>
      <c r="Y208" s="27"/>
      <c r="Z208" s="27"/>
      <c r="AA208" s="24"/>
      <c r="AB208" s="24"/>
      <c r="AC208" s="24"/>
      <c r="AD208" s="24"/>
      <c r="AE208" s="24"/>
      <c r="AF208" s="7"/>
      <c r="AG208" s="7"/>
      <c r="AL208" s="5"/>
      <c r="AM208" s="5"/>
      <c r="AN208" s="5"/>
      <c r="AO208" s="5"/>
      <c r="AP208" s="5"/>
      <c r="AQ208" s="5"/>
    </row>
    <row r="209" spans="1:43" s="20" customFormat="1" ht="17.25" customHeight="1">
      <c r="A209" s="5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73"/>
      <c r="W209" s="27"/>
      <c r="X209" s="27"/>
      <c r="Y209" s="27"/>
      <c r="Z209" s="27"/>
      <c r="AA209" s="24"/>
      <c r="AB209" s="24"/>
      <c r="AC209" s="24"/>
      <c r="AD209" s="24"/>
      <c r="AE209" s="24"/>
      <c r="AF209" s="7"/>
      <c r="AG209" s="7"/>
      <c r="AL209" s="5"/>
      <c r="AM209" s="5"/>
      <c r="AN209" s="5"/>
      <c r="AO209" s="5"/>
      <c r="AP209" s="5"/>
      <c r="AQ209" s="5"/>
    </row>
    <row r="210" spans="1:43" s="20" customFormat="1" ht="17.25" customHeight="1">
      <c r="A210" s="5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73"/>
      <c r="W210" s="27"/>
      <c r="X210" s="27"/>
      <c r="Y210" s="27"/>
      <c r="Z210" s="27"/>
      <c r="AA210" s="24"/>
      <c r="AB210" s="24"/>
      <c r="AC210" s="24"/>
      <c r="AD210" s="24"/>
      <c r="AE210" s="24"/>
      <c r="AF210" s="7"/>
      <c r="AG210" s="7"/>
      <c r="AL210" s="5"/>
      <c r="AM210" s="5"/>
      <c r="AN210" s="5"/>
      <c r="AO210" s="5"/>
      <c r="AP210" s="5"/>
      <c r="AQ210" s="5"/>
    </row>
    <row r="211" spans="1:43" s="20" customFormat="1">
      <c r="A211" s="5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73"/>
      <c r="W211" s="27"/>
      <c r="X211" s="27"/>
      <c r="Y211" s="27"/>
      <c r="Z211" s="27"/>
      <c r="AA211" s="24"/>
      <c r="AB211" s="24"/>
      <c r="AC211" s="24"/>
      <c r="AD211" s="24"/>
      <c r="AE211" s="24"/>
      <c r="AF211" s="7"/>
      <c r="AG211" s="7"/>
      <c r="AL211" s="5"/>
      <c r="AM211" s="5"/>
      <c r="AN211" s="5"/>
      <c r="AO211" s="5"/>
      <c r="AP211" s="5"/>
      <c r="AQ211" s="5"/>
    </row>
    <row r="212" spans="1:43" s="20" customFormat="1">
      <c r="A212" s="5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73"/>
      <c r="W212" s="27"/>
      <c r="X212" s="27"/>
      <c r="Y212" s="27"/>
      <c r="Z212" s="27"/>
      <c r="AA212" s="24"/>
      <c r="AB212" s="24"/>
      <c r="AC212" s="24"/>
      <c r="AD212" s="24"/>
      <c r="AE212" s="24"/>
      <c r="AF212" s="7"/>
      <c r="AG212" s="7"/>
      <c r="AL212" s="5"/>
      <c r="AM212" s="5"/>
      <c r="AN212" s="5"/>
      <c r="AO212" s="5"/>
      <c r="AP212" s="5"/>
      <c r="AQ212" s="5"/>
    </row>
    <row r="213" spans="1:43" s="20" customFormat="1">
      <c r="A213" s="5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73"/>
      <c r="W213" s="27"/>
      <c r="X213" s="27"/>
      <c r="Y213" s="27"/>
      <c r="Z213" s="27"/>
      <c r="AA213" s="24"/>
      <c r="AB213" s="24"/>
      <c r="AC213" s="24"/>
      <c r="AD213" s="24"/>
      <c r="AE213" s="24"/>
      <c r="AF213" s="7"/>
      <c r="AG213" s="7"/>
      <c r="AL213" s="5"/>
      <c r="AM213" s="5"/>
      <c r="AN213" s="5"/>
      <c r="AO213" s="5"/>
      <c r="AP213" s="5"/>
      <c r="AQ213" s="5"/>
    </row>
    <row r="214" spans="1:43" s="20" customFormat="1">
      <c r="A214" s="5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73"/>
      <c r="W214" s="27"/>
      <c r="X214" s="27"/>
      <c r="Y214" s="27"/>
      <c r="Z214" s="27"/>
      <c r="AA214" s="24"/>
      <c r="AB214" s="24"/>
      <c r="AC214" s="24"/>
      <c r="AD214" s="24"/>
      <c r="AE214" s="24"/>
      <c r="AF214" s="7"/>
      <c r="AG214" s="7"/>
      <c r="AL214" s="5"/>
      <c r="AM214" s="5"/>
      <c r="AN214" s="5"/>
      <c r="AO214" s="5"/>
      <c r="AP214" s="5"/>
      <c r="AQ214" s="5"/>
    </row>
    <row r="215" spans="1:43" s="20" customFormat="1">
      <c r="A215" s="5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73"/>
      <c r="W215" s="27"/>
      <c r="X215" s="27"/>
      <c r="Y215" s="27"/>
      <c r="Z215" s="27"/>
      <c r="AA215" s="24"/>
      <c r="AB215" s="24"/>
      <c r="AC215" s="24"/>
      <c r="AD215" s="24"/>
      <c r="AE215" s="24"/>
      <c r="AF215" s="7"/>
      <c r="AG215" s="7"/>
      <c r="AL215" s="5"/>
      <c r="AM215" s="5"/>
      <c r="AN215" s="5"/>
      <c r="AO215" s="5"/>
      <c r="AP215" s="5"/>
      <c r="AQ215" s="5"/>
    </row>
    <row r="216" spans="1:43" s="20" customFormat="1">
      <c r="A216" s="5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73"/>
      <c r="W216" s="27"/>
      <c r="X216" s="27"/>
      <c r="Y216" s="27"/>
      <c r="Z216" s="27"/>
      <c r="AA216" s="24"/>
      <c r="AB216" s="24"/>
      <c r="AC216" s="24"/>
      <c r="AD216" s="24"/>
      <c r="AE216" s="24"/>
      <c r="AF216" s="7"/>
      <c r="AG216" s="7"/>
      <c r="AL216" s="5"/>
      <c r="AM216" s="5"/>
      <c r="AN216" s="5"/>
      <c r="AO216" s="5"/>
      <c r="AP216" s="5"/>
      <c r="AQ216" s="5"/>
    </row>
    <row r="217" spans="1:43" s="20" customFormat="1">
      <c r="A217" s="5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73"/>
      <c r="W217" s="27"/>
      <c r="X217" s="27"/>
      <c r="Y217" s="27"/>
      <c r="Z217" s="27"/>
      <c r="AA217" s="24"/>
      <c r="AB217" s="24"/>
      <c r="AC217" s="24"/>
      <c r="AD217" s="24"/>
      <c r="AE217" s="24"/>
      <c r="AF217" s="7"/>
      <c r="AG217" s="7"/>
      <c r="AL217" s="5"/>
      <c r="AM217" s="5"/>
      <c r="AN217" s="5"/>
      <c r="AO217" s="5"/>
      <c r="AP217" s="5"/>
      <c r="AQ217" s="5"/>
    </row>
    <row r="218" spans="1:43" s="20" customFormat="1">
      <c r="A218" s="5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73"/>
      <c r="W218" s="27"/>
      <c r="X218" s="27"/>
      <c r="Y218" s="27"/>
      <c r="Z218" s="27"/>
      <c r="AA218" s="24"/>
      <c r="AB218" s="24"/>
      <c r="AC218" s="24"/>
      <c r="AD218" s="24"/>
      <c r="AE218" s="24"/>
      <c r="AF218" s="7"/>
      <c r="AG218" s="7"/>
      <c r="AL218" s="5"/>
      <c r="AM218" s="5"/>
      <c r="AN218" s="5"/>
      <c r="AO218" s="5"/>
      <c r="AP218" s="5"/>
      <c r="AQ218" s="5"/>
    </row>
    <row r="219" spans="1:43" s="20" customFormat="1">
      <c r="A219" s="5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73"/>
      <c r="W219" s="27"/>
      <c r="X219" s="27"/>
      <c r="Y219" s="27"/>
      <c r="Z219" s="27"/>
      <c r="AA219" s="24"/>
      <c r="AB219" s="24"/>
      <c r="AC219" s="24"/>
      <c r="AD219" s="24"/>
      <c r="AE219" s="24"/>
      <c r="AF219" s="7"/>
      <c r="AG219" s="7"/>
      <c r="AL219" s="5"/>
      <c r="AM219" s="5"/>
      <c r="AN219" s="5"/>
      <c r="AO219" s="5"/>
      <c r="AP219" s="5"/>
      <c r="AQ219" s="5"/>
    </row>
    <row r="220" spans="1:43" s="20" customFormat="1">
      <c r="A220" s="5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73"/>
      <c r="W220" s="27"/>
      <c r="X220" s="27"/>
      <c r="Y220" s="27"/>
      <c r="Z220" s="27"/>
      <c r="AA220" s="24"/>
      <c r="AB220" s="24"/>
      <c r="AC220" s="24"/>
      <c r="AD220" s="24"/>
      <c r="AE220" s="24"/>
      <c r="AF220" s="7"/>
      <c r="AG220" s="7"/>
      <c r="AL220" s="5"/>
      <c r="AM220" s="5"/>
      <c r="AN220" s="5"/>
      <c r="AO220" s="5"/>
      <c r="AP220" s="5"/>
      <c r="AQ220" s="5"/>
    </row>
    <row r="221" spans="1:43" s="20" customFormat="1">
      <c r="A221" s="5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73"/>
      <c r="W221" s="27"/>
      <c r="X221" s="27"/>
      <c r="Y221" s="27"/>
      <c r="Z221" s="27"/>
      <c r="AA221" s="24"/>
      <c r="AB221" s="24"/>
      <c r="AC221" s="24"/>
      <c r="AD221" s="24"/>
      <c r="AE221" s="24"/>
      <c r="AF221" s="7"/>
      <c r="AG221" s="7"/>
      <c r="AL221" s="5"/>
      <c r="AM221" s="5"/>
      <c r="AN221" s="5"/>
      <c r="AO221" s="5"/>
      <c r="AP221" s="5"/>
      <c r="AQ221" s="5"/>
    </row>
    <row r="222" spans="1:43" s="20" customFormat="1">
      <c r="A222" s="5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73"/>
      <c r="W222" s="27"/>
      <c r="X222" s="27"/>
      <c r="Y222" s="27"/>
      <c r="Z222" s="27"/>
      <c r="AA222" s="24"/>
      <c r="AB222" s="24"/>
      <c r="AC222" s="24"/>
      <c r="AD222" s="24"/>
      <c r="AE222" s="24"/>
      <c r="AF222" s="7"/>
      <c r="AG222" s="7"/>
      <c r="AL222" s="5"/>
      <c r="AM222" s="5"/>
      <c r="AN222" s="5"/>
      <c r="AO222" s="5"/>
      <c r="AP222" s="5"/>
      <c r="AQ222" s="5"/>
    </row>
    <row r="223" spans="1:43" s="20" customFormat="1">
      <c r="A223" s="5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73"/>
      <c r="W223" s="27"/>
      <c r="X223" s="27"/>
      <c r="Y223" s="27"/>
      <c r="Z223" s="27"/>
      <c r="AA223" s="24"/>
      <c r="AB223" s="24"/>
      <c r="AC223" s="24"/>
      <c r="AD223" s="24"/>
      <c r="AE223" s="24"/>
      <c r="AF223" s="7"/>
      <c r="AG223" s="7"/>
      <c r="AL223" s="5"/>
      <c r="AM223" s="5"/>
      <c r="AN223" s="5"/>
      <c r="AO223" s="5"/>
      <c r="AP223" s="5"/>
      <c r="AQ223" s="5"/>
    </row>
    <row r="224" spans="1:43" s="20" customFormat="1">
      <c r="A224" s="5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73"/>
      <c r="W224" s="27"/>
      <c r="X224" s="27"/>
      <c r="Y224" s="27"/>
      <c r="Z224" s="27"/>
      <c r="AA224" s="24"/>
      <c r="AB224" s="24"/>
      <c r="AC224" s="24"/>
      <c r="AD224" s="24"/>
      <c r="AE224" s="24"/>
      <c r="AF224" s="7"/>
      <c r="AG224" s="7"/>
      <c r="AL224" s="5"/>
      <c r="AM224" s="5"/>
      <c r="AN224" s="5"/>
      <c r="AO224" s="5"/>
      <c r="AP224" s="5"/>
      <c r="AQ224" s="5"/>
    </row>
    <row r="225" spans="1:43" s="20" customFormat="1">
      <c r="A225" s="5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73"/>
      <c r="W225" s="27"/>
      <c r="X225" s="27"/>
      <c r="Y225" s="27"/>
      <c r="Z225" s="27"/>
      <c r="AA225" s="24"/>
      <c r="AB225" s="24"/>
      <c r="AC225" s="24"/>
      <c r="AD225" s="24"/>
      <c r="AE225" s="24"/>
      <c r="AF225" s="7"/>
      <c r="AG225" s="7"/>
      <c r="AL225" s="5"/>
      <c r="AM225" s="5"/>
      <c r="AN225" s="5"/>
      <c r="AO225" s="5"/>
      <c r="AP225" s="5"/>
      <c r="AQ225" s="5"/>
    </row>
    <row r="226" spans="1:43" s="20" customFormat="1">
      <c r="A226" s="5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73"/>
      <c r="W226" s="27"/>
      <c r="X226" s="27"/>
      <c r="Y226" s="27"/>
      <c r="Z226" s="27"/>
      <c r="AA226" s="24"/>
      <c r="AB226" s="24"/>
      <c r="AC226" s="24"/>
      <c r="AD226" s="24"/>
      <c r="AE226" s="24"/>
      <c r="AF226" s="7"/>
      <c r="AG226" s="7"/>
      <c r="AL226" s="5"/>
      <c r="AM226" s="5"/>
      <c r="AN226" s="5"/>
      <c r="AO226" s="5"/>
      <c r="AP226" s="5"/>
      <c r="AQ226" s="5"/>
    </row>
    <row r="227" spans="1:43" s="20" customFormat="1">
      <c r="A227" s="5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73"/>
      <c r="W227" s="27"/>
      <c r="X227" s="27"/>
      <c r="Y227" s="27"/>
      <c r="Z227" s="27"/>
      <c r="AA227" s="24"/>
      <c r="AB227" s="24"/>
      <c r="AC227" s="24"/>
      <c r="AD227" s="24"/>
      <c r="AE227" s="24"/>
      <c r="AF227" s="7"/>
      <c r="AG227" s="7"/>
      <c r="AL227" s="5"/>
      <c r="AM227" s="5"/>
      <c r="AN227" s="5"/>
      <c r="AO227" s="5"/>
      <c r="AP227" s="5"/>
      <c r="AQ227" s="5"/>
    </row>
    <row r="228" spans="1:43" s="20" customFormat="1">
      <c r="A228" s="5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73"/>
      <c r="W228" s="27"/>
      <c r="X228" s="27"/>
      <c r="Y228" s="27"/>
      <c r="Z228" s="27"/>
      <c r="AA228" s="24"/>
      <c r="AB228" s="24"/>
      <c r="AC228" s="24"/>
      <c r="AD228" s="24"/>
      <c r="AE228" s="24"/>
      <c r="AF228" s="7"/>
      <c r="AG228" s="7"/>
      <c r="AL228" s="5"/>
      <c r="AM228" s="5"/>
      <c r="AN228" s="5"/>
      <c r="AO228" s="5"/>
      <c r="AP228" s="5"/>
      <c r="AQ228" s="5"/>
    </row>
    <row r="229" spans="1:43" s="20" customFormat="1">
      <c r="A229" s="5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73"/>
      <c r="W229" s="27"/>
      <c r="X229" s="27"/>
      <c r="Y229" s="27"/>
      <c r="Z229" s="27"/>
      <c r="AA229" s="24"/>
      <c r="AB229" s="24"/>
      <c r="AC229" s="24"/>
      <c r="AD229" s="24"/>
      <c r="AE229" s="24"/>
      <c r="AF229" s="7"/>
      <c r="AG229" s="7"/>
      <c r="AL229" s="5"/>
      <c r="AM229" s="5"/>
      <c r="AN229" s="5"/>
      <c r="AO229" s="5"/>
      <c r="AP229" s="5"/>
      <c r="AQ229" s="5"/>
    </row>
    <row r="230" spans="1:43" s="20" customFormat="1">
      <c r="A230" s="5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73"/>
      <c r="W230" s="27"/>
      <c r="X230" s="27"/>
      <c r="Y230" s="27"/>
      <c r="Z230" s="27"/>
      <c r="AA230" s="24"/>
      <c r="AB230" s="24"/>
      <c r="AC230" s="24"/>
      <c r="AD230" s="24"/>
      <c r="AE230" s="24"/>
      <c r="AF230" s="7"/>
      <c r="AG230" s="7"/>
      <c r="AL230" s="5"/>
      <c r="AM230" s="5"/>
      <c r="AN230" s="5"/>
      <c r="AO230" s="5"/>
      <c r="AP230" s="5"/>
      <c r="AQ230" s="5"/>
    </row>
    <row r="231" spans="1:43" s="20" customFormat="1">
      <c r="A231" s="5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73"/>
      <c r="W231" s="27"/>
      <c r="X231" s="27"/>
      <c r="Y231" s="27"/>
      <c r="Z231" s="27"/>
      <c r="AA231" s="24"/>
      <c r="AB231" s="24"/>
      <c r="AC231" s="24"/>
      <c r="AD231" s="24"/>
      <c r="AE231" s="24"/>
      <c r="AF231" s="7"/>
      <c r="AG231" s="7"/>
      <c r="AL231" s="5"/>
      <c r="AM231" s="5"/>
      <c r="AN231" s="5"/>
      <c r="AO231" s="5"/>
      <c r="AP231" s="5"/>
      <c r="AQ231" s="5"/>
    </row>
    <row r="232" spans="1:43" s="20" customFormat="1">
      <c r="A232" s="5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73"/>
      <c r="W232" s="27"/>
      <c r="X232" s="27"/>
      <c r="Y232" s="27"/>
      <c r="Z232" s="27"/>
      <c r="AA232" s="24"/>
      <c r="AB232" s="24"/>
      <c r="AC232" s="24"/>
      <c r="AD232" s="24"/>
      <c r="AE232" s="24"/>
      <c r="AF232" s="7"/>
      <c r="AG232" s="7"/>
      <c r="AL232" s="5"/>
      <c r="AM232" s="5"/>
      <c r="AN232" s="5"/>
      <c r="AO232" s="5"/>
      <c r="AP232" s="5"/>
      <c r="AQ232" s="5"/>
    </row>
    <row r="233" spans="1:43" s="20" customFormat="1">
      <c r="A233" s="5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73"/>
      <c r="W233" s="27"/>
      <c r="X233" s="27"/>
      <c r="Y233" s="27"/>
      <c r="Z233" s="27"/>
      <c r="AA233" s="24"/>
      <c r="AB233" s="24"/>
      <c r="AC233" s="24"/>
      <c r="AD233" s="24"/>
      <c r="AE233" s="24"/>
      <c r="AF233" s="7"/>
      <c r="AG233" s="7"/>
      <c r="AL233" s="5"/>
      <c r="AM233" s="5"/>
      <c r="AN233" s="5"/>
      <c r="AO233" s="5"/>
      <c r="AP233" s="5"/>
      <c r="AQ233" s="5"/>
    </row>
    <row r="234" spans="1:43" s="20" customFormat="1">
      <c r="A234" s="5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73"/>
      <c r="W234" s="27"/>
      <c r="X234" s="27"/>
      <c r="Y234" s="27"/>
      <c r="Z234" s="27"/>
      <c r="AA234" s="24"/>
      <c r="AB234" s="24"/>
      <c r="AC234" s="24"/>
      <c r="AD234" s="24"/>
      <c r="AE234" s="24"/>
      <c r="AF234" s="7"/>
      <c r="AG234" s="7"/>
      <c r="AL234" s="5"/>
      <c r="AM234" s="5"/>
      <c r="AN234" s="5"/>
      <c r="AO234" s="5"/>
      <c r="AP234" s="5"/>
      <c r="AQ234" s="5"/>
    </row>
    <row r="235" spans="1:43" s="20" customFormat="1">
      <c r="A235" s="5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73"/>
      <c r="W235" s="27"/>
      <c r="X235" s="27"/>
      <c r="Y235" s="27"/>
      <c r="Z235" s="27"/>
      <c r="AA235" s="24"/>
      <c r="AB235" s="24"/>
      <c r="AC235" s="24"/>
      <c r="AD235" s="24"/>
      <c r="AE235" s="24"/>
      <c r="AF235" s="7"/>
      <c r="AG235" s="7"/>
      <c r="AL235" s="5"/>
      <c r="AM235" s="5"/>
      <c r="AN235" s="5"/>
      <c r="AO235" s="5"/>
      <c r="AP235" s="5"/>
      <c r="AQ235" s="5"/>
    </row>
    <row r="236" spans="1:43" s="20" customFormat="1">
      <c r="A236" s="5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73"/>
      <c r="W236" s="27"/>
      <c r="X236" s="27"/>
      <c r="Y236" s="27"/>
      <c r="Z236" s="27"/>
      <c r="AA236" s="24"/>
      <c r="AB236" s="24"/>
      <c r="AC236" s="24"/>
      <c r="AD236" s="24"/>
      <c r="AE236" s="24"/>
      <c r="AF236" s="7"/>
      <c r="AG236" s="7"/>
      <c r="AL236" s="5"/>
      <c r="AM236" s="5"/>
      <c r="AN236" s="5"/>
      <c r="AO236" s="5"/>
      <c r="AP236" s="5"/>
      <c r="AQ236" s="5"/>
    </row>
    <row r="237" spans="1:43" s="20" customFormat="1">
      <c r="A237" s="5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73"/>
      <c r="W237" s="27"/>
      <c r="X237" s="27"/>
      <c r="Y237" s="27"/>
      <c r="Z237" s="27"/>
      <c r="AA237" s="24"/>
      <c r="AB237" s="24"/>
      <c r="AC237" s="24"/>
      <c r="AD237" s="24"/>
      <c r="AE237" s="24"/>
      <c r="AF237" s="7"/>
      <c r="AG237" s="7"/>
      <c r="AL237" s="5"/>
      <c r="AM237" s="5"/>
      <c r="AN237" s="5"/>
      <c r="AO237" s="5"/>
      <c r="AP237" s="5"/>
      <c r="AQ237" s="5"/>
    </row>
    <row r="238" spans="1:43" s="20" customFormat="1">
      <c r="A238" s="5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73"/>
      <c r="W238" s="27"/>
      <c r="X238" s="27"/>
      <c r="Y238" s="27"/>
      <c r="Z238" s="27"/>
      <c r="AA238" s="24"/>
      <c r="AB238" s="24"/>
      <c r="AC238" s="24"/>
      <c r="AD238" s="24"/>
      <c r="AE238" s="24"/>
      <c r="AF238" s="7"/>
      <c r="AG238" s="7"/>
      <c r="AL238" s="5"/>
      <c r="AM238" s="5"/>
      <c r="AN238" s="5"/>
      <c r="AO238" s="5"/>
      <c r="AP238" s="5"/>
      <c r="AQ238" s="5"/>
    </row>
    <row r="239" spans="1:43" s="20" customFormat="1">
      <c r="A239" s="5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73"/>
      <c r="W239" s="27"/>
      <c r="X239" s="27"/>
      <c r="Y239" s="27"/>
      <c r="Z239" s="27"/>
      <c r="AA239" s="24"/>
      <c r="AB239" s="24"/>
      <c r="AC239" s="24"/>
      <c r="AD239" s="24"/>
      <c r="AE239" s="24"/>
      <c r="AF239" s="7"/>
      <c r="AG239" s="7"/>
      <c r="AL239" s="5"/>
      <c r="AM239" s="5"/>
      <c r="AN239" s="5"/>
      <c r="AO239" s="5"/>
      <c r="AP239" s="5"/>
      <c r="AQ239" s="5"/>
    </row>
  </sheetData>
  <sheetProtection sheet="1" objects="1" scenarios="1" selectLockedCells="1"/>
  <mergeCells count="109">
    <mergeCell ref="B83:G83"/>
    <mergeCell ref="H83:O83"/>
    <mergeCell ref="P83:R83"/>
    <mergeCell ref="B84:G84"/>
    <mergeCell ref="B60:O60"/>
    <mergeCell ref="P60:R60"/>
    <mergeCell ref="H70:O70"/>
    <mergeCell ref="B71:G71"/>
    <mergeCell ref="H71:O71"/>
    <mergeCell ref="P71:R71"/>
    <mergeCell ref="B70:G70"/>
    <mergeCell ref="P70:R70"/>
    <mergeCell ref="B72:G72"/>
    <mergeCell ref="H72:O72"/>
    <mergeCell ref="P72:R72"/>
    <mergeCell ref="H84:O84"/>
    <mergeCell ref="P84:R84"/>
    <mergeCell ref="P45:R45"/>
    <mergeCell ref="C9:D9"/>
    <mergeCell ref="E9:G9"/>
    <mergeCell ref="I9:K9"/>
    <mergeCell ref="M9:O9"/>
    <mergeCell ref="E10:G10"/>
    <mergeCell ref="I10:K10"/>
    <mergeCell ref="M10:O10"/>
    <mergeCell ref="B13:G13"/>
    <mergeCell ref="H13:O13"/>
    <mergeCell ref="P13:R13"/>
    <mergeCell ref="S13:U13"/>
    <mergeCell ref="B14:B19"/>
    <mergeCell ref="H14:O14"/>
    <mergeCell ref="P14:R14"/>
    <mergeCell ref="S14:U14"/>
    <mergeCell ref="H15:O15"/>
    <mergeCell ref="P15:R15"/>
    <mergeCell ref="S15:U15"/>
    <mergeCell ref="H17:O17"/>
    <mergeCell ref="P17:R17"/>
    <mergeCell ref="S17:U17"/>
    <mergeCell ref="H18:O18"/>
    <mergeCell ref="P18:R18"/>
    <mergeCell ref="S18:U18"/>
    <mergeCell ref="H16:O16"/>
    <mergeCell ref="P16:R16"/>
    <mergeCell ref="H19:O19"/>
    <mergeCell ref="P19:R19"/>
    <mergeCell ref="S16:U16"/>
    <mergeCell ref="S19:U19"/>
    <mergeCell ref="S25:U25"/>
    <mergeCell ref="AB20:AE20"/>
    <mergeCell ref="B21:B26"/>
    <mergeCell ref="H21:O21"/>
    <mergeCell ref="P21:R21"/>
    <mergeCell ref="S21:U21"/>
    <mergeCell ref="H22:O22"/>
    <mergeCell ref="P22:R22"/>
    <mergeCell ref="H26:O26"/>
    <mergeCell ref="P26:R26"/>
    <mergeCell ref="S26:U26"/>
    <mergeCell ref="S23:U23"/>
    <mergeCell ref="H24:O24"/>
    <mergeCell ref="P24:R24"/>
    <mergeCell ref="S24:U24"/>
    <mergeCell ref="S22:U22"/>
    <mergeCell ref="H23:O23"/>
    <mergeCell ref="P23:R23"/>
    <mergeCell ref="H20:O20"/>
    <mergeCell ref="P20:R20"/>
    <mergeCell ref="S20:U20"/>
    <mergeCell ref="H25:O25"/>
    <mergeCell ref="P25:R25"/>
    <mergeCell ref="S27:U27"/>
    <mergeCell ref="H28:O28"/>
    <mergeCell ref="P28:R28"/>
    <mergeCell ref="S28:U28"/>
    <mergeCell ref="B29:O29"/>
    <mergeCell ref="P29:R29"/>
    <mergeCell ref="S29:U29"/>
    <mergeCell ref="B40:S40"/>
    <mergeCell ref="B44:G44"/>
    <mergeCell ref="H44:O44"/>
    <mergeCell ref="P44:R44"/>
    <mergeCell ref="S44:U44"/>
    <mergeCell ref="H27:O27"/>
    <mergeCell ref="P27:R27"/>
    <mergeCell ref="S45:U45"/>
    <mergeCell ref="H46:O46"/>
    <mergeCell ref="H58:O58"/>
    <mergeCell ref="P58:R58"/>
    <mergeCell ref="P59:R59"/>
    <mergeCell ref="P57:R57"/>
    <mergeCell ref="P46:R46"/>
    <mergeCell ref="S46:U46"/>
    <mergeCell ref="H47:O47"/>
    <mergeCell ref="P47:R47"/>
    <mergeCell ref="S47:U47"/>
    <mergeCell ref="B48:O48"/>
    <mergeCell ref="P48:R48"/>
    <mergeCell ref="S48:U48"/>
    <mergeCell ref="H55:O55"/>
    <mergeCell ref="P55:R55"/>
    <mergeCell ref="H56:O56"/>
    <mergeCell ref="P56:R56"/>
    <mergeCell ref="H57:O57"/>
    <mergeCell ref="B55:G55"/>
    <mergeCell ref="B57:B58"/>
    <mergeCell ref="H59:O59"/>
    <mergeCell ref="B45:B46"/>
    <mergeCell ref="H45:O45"/>
  </mergeCells>
  <phoneticPr fontId="17"/>
  <pageMargins left="0.70866141732283472" right="0.19685039370078741" top="0.59055118110236227" bottom="0.27559055118110237" header="0.15748031496062992" footer="0.15748031496062992"/>
  <pageSetup paperSize="9" scale="90" orientation="portrait" r:id="rId1"/>
  <headerFooter differentFirst="1" alignWithMargins="0">
    <firstHeader>&amp;L大阪市大経費様式１&amp;R承認番号【　　　　　　　】　　　</firstHeader>
    <firstFooter>&amp;C〔&amp;A〕</firstFooter>
  </headerFooter>
  <rowBreaks count="1" manualBreakCount="1">
    <brk id="41" max="21" man="1"/>
  </rowBreaks>
  <colBreaks count="1" manualBreakCount="1">
    <brk id="37" max="48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39"/>
  <sheetViews>
    <sheetView zoomScaleNormal="100" workbookViewId="0">
      <selection activeCell="H33" sqref="H33"/>
    </sheetView>
  </sheetViews>
  <sheetFormatPr defaultRowHeight="13.5"/>
  <cols>
    <col min="1" max="1" width="1.625" style="5" customWidth="1"/>
    <col min="2" max="21" width="4.875" style="10" customWidth="1"/>
    <col min="22" max="22" width="2.125" style="67" customWidth="1"/>
    <col min="23" max="24" width="4.875" style="18" customWidth="1"/>
    <col min="25" max="26" width="4.375" style="18" customWidth="1"/>
    <col min="27" max="31" width="4.375" style="19" customWidth="1"/>
    <col min="32" max="33" width="4.375" style="8" customWidth="1"/>
    <col min="34" max="35" width="4.375" style="20" customWidth="1"/>
    <col min="36" max="37" width="4.125" style="20" customWidth="1"/>
    <col min="38" max="45" width="4.125" style="5" customWidth="1"/>
    <col min="46" max="16384" width="9" style="5"/>
  </cols>
  <sheetData>
    <row r="1" spans="2:43" ht="6.75" customHeight="1"/>
    <row r="2" spans="2:43" ht="22.5" customHeight="1">
      <c r="B2" s="76"/>
      <c r="C2" s="78" t="s">
        <v>145</v>
      </c>
      <c r="D2" s="79"/>
      <c r="E2" s="79"/>
      <c r="F2" s="76"/>
      <c r="G2" s="76"/>
      <c r="H2" s="79"/>
      <c r="L2" s="76" t="s">
        <v>86</v>
      </c>
      <c r="M2" s="76"/>
      <c r="N2" s="76"/>
      <c r="O2" s="76"/>
      <c r="P2" s="76"/>
      <c r="Q2" s="77" t="s">
        <v>83</v>
      </c>
      <c r="R2" s="76"/>
      <c r="S2" s="76"/>
      <c r="T2" s="76"/>
      <c r="U2" s="76"/>
      <c r="V2" s="68"/>
      <c r="W2" s="8"/>
      <c r="X2" s="8"/>
      <c r="Y2" s="8"/>
      <c r="Z2" s="8"/>
      <c r="AB2" s="21"/>
    </row>
    <row r="3" spans="2:43" ht="22.5" customHeight="1">
      <c r="B3" s="79" t="s">
        <v>96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80" t="s">
        <v>135</v>
      </c>
      <c r="N3" s="79"/>
      <c r="O3" s="79"/>
      <c r="P3" s="79"/>
      <c r="Q3" s="79"/>
      <c r="R3" s="79"/>
      <c r="S3" s="79"/>
      <c r="T3" s="79"/>
      <c r="U3" s="79"/>
      <c r="W3" s="44"/>
      <c r="X3" s="45"/>
      <c r="Y3" s="44"/>
      <c r="Z3" s="10"/>
      <c r="AA3" s="10"/>
      <c r="AB3" s="10"/>
      <c r="AC3" s="18"/>
      <c r="AD3" s="18"/>
      <c r="AE3" s="18"/>
      <c r="AF3" s="18"/>
      <c r="AG3" s="21"/>
      <c r="AH3" s="19"/>
      <c r="AI3" s="19"/>
      <c r="AJ3" s="19"/>
      <c r="AK3" s="19"/>
      <c r="AL3" s="8"/>
      <c r="AM3" s="8"/>
      <c r="AN3" s="20"/>
      <c r="AO3" s="20"/>
      <c r="AP3" s="20"/>
      <c r="AQ3" s="20"/>
    </row>
    <row r="4" spans="2:43" s="2" customFormat="1" ht="22.5" customHeight="1"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M4" s="83"/>
      <c r="N4" s="84" t="s">
        <v>88</v>
      </c>
      <c r="O4" s="83"/>
      <c r="P4" s="83"/>
      <c r="Q4" s="83"/>
      <c r="R4" s="83"/>
      <c r="S4" s="83"/>
      <c r="T4" s="83"/>
      <c r="U4" s="83"/>
      <c r="V4" s="22"/>
      <c r="W4" s="46"/>
      <c r="AC4" s="11"/>
      <c r="AD4" s="11"/>
      <c r="AE4" s="11"/>
      <c r="AF4" s="11"/>
      <c r="AG4" s="11"/>
      <c r="AH4" s="22"/>
      <c r="AI4" s="23"/>
      <c r="AJ4" s="23"/>
      <c r="AK4" s="23"/>
      <c r="AL4" s="11"/>
      <c r="AM4" s="11"/>
      <c r="AN4" s="4"/>
      <c r="AO4" s="4"/>
      <c r="AP4" s="4"/>
      <c r="AQ4" s="4"/>
    </row>
    <row r="5" spans="2:43" s="2" customFormat="1" ht="22.5" customHeight="1">
      <c r="B5" s="81"/>
      <c r="C5" s="85"/>
      <c r="D5" s="85"/>
      <c r="E5" s="85"/>
      <c r="F5" s="82"/>
      <c r="G5" s="82"/>
      <c r="H5" s="82"/>
      <c r="I5" s="82"/>
      <c r="J5" s="82"/>
      <c r="K5" s="82"/>
      <c r="L5" s="82"/>
      <c r="M5" s="86" t="s">
        <v>136</v>
      </c>
      <c r="N5" s="83"/>
      <c r="O5" s="87"/>
      <c r="P5" s="87"/>
      <c r="Q5" s="87"/>
      <c r="R5" s="87"/>
      <c r="S5" s="87"/>
      <c r="T5" s="87"/>
      <c r="U5" s="87"/>
      <c r="V5" s="69"/>
      <c r="W5" s="50"/>
      <c r="X5" s="46"/>
      <c r="Y5" s="46"/>
      <c r="Z5" s="3"/>
      <c r="AA5" s="3"/>
      <c r="AB5" s="3"/>
    </row>
    <row r="6" spans="2:43" ht="22.5" customHeight="1">
      <c r="B6" s="86" t="s">
        <v>137</v>
      </c>
      <c r="C6" s="86"/>
      <c r="D6" s="86"/>
      <c r="E6" s="86"/>
      <c r="F6" s="88"/>
      <c r="G6" s="88"/>
      <c r="H6" s="88"/>
      <c r="I6" s="88"/>
      <c r="J6" s="88"/>
      <c r="K6" s="88"/>
      <c r="L6" s="88"/>
      <c r="M6" s="88"/>
      <c r="N6" s="88"/>
      <c r="O6" s="86"/>
      <c r="P6" s="88"/>
      <c r="Q6" s="88"/>
      <c r="R6" s="88"/>
      <c r="S6" s="88"/>
      <c r="T6" s="88"/>
      <c r="U6" s="88"/>
      <c r="V6" s="70"/>
      <c r="W6" s="51"/>
      <c r="X6" s="52"/>
      <c r="Y6" s="52"/>
      <c r="Z6" s="48"/>
      <c r="AA6" s="48"/>
      <c r="AB6" s="47"/>
      <c r="AC6" s="18"/>
      <c r="AD6" s="18"/>
      <c r="AE6" s="18"/>
      <c r="AF6" s="18"/>
      <c r="AG6" s="19"/>
      <c r="AH6" s="19"/>
      <c r="AI6" s="19"/>
      <c r="AJ6" s="19"/>
      <c r="AK6" s="19"/>
      <c r="AL6" s="8"/>
      <c r="AM6" s="8"/>
      <c r="AN6" s="20"/>
      <c r="AO6" s="20"/>
      <c r="AP6" s="20"/>
      <c r="AQ6" s="20"/>
    </row>
    <row r="7" spans="2:43" ht="22.5" customHeight="1">
      <c r="B7" s="86"/>
      <c r="C7" s="86"/>
      <c r="D7" s="86"/>
      <c r="E7" s="86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70"/>
      <c r="W7" s="51"/>
      <c r="X7" s="52"/>
      <c r="Y7" s="52"/>
      <c r="Z7" s="48"/>
      <c r="AA7" s="48"/>
      <c r="AB7" s="47"/>
      <c r="AC7" s="18"/>
      <c r="AD7" s="18"/>
      <c r="AE7" s="18"/>
      <c r="AF7" s="18"/>
      <c r="AG7" s="19"/>
      <c r="AH7" s="19"/>
      <c r="AI7" s="19"/>
      <c r="AJ7" s="19"/>
      <c r="AK7" s="19"/>
      <c r="AL7" s="8"/>
      <c r="AM7" s="8"/>
      <c r="AN7" s="20"/>
      <c r="AO7" s="20"/>
      <c r="AP7" s="20"/>
      <c r="AQ7" s="20"/>
    </row>
    <row r="8" spans="2:43" s="2" customFormat="1" ht="22.5" customHeight="1">
      <c r="B8" s="6"/>
      <c r="C8" s="6"/>
      <c r="D8" s="6"/>
      <c r="E8" s="19"/>
      <c r="F8" s="19"/>
      <c r="G8" s="19"/>
      <c r="H8" s="19"/>
      <c r="I8" s="19"/>
      <c r="J8" s="4"/>
      <c r="K8" s="4"/>
      <c r="L8" s="4"/>
      <c r="M8" s="4"/>
      <c r="N8" s="20"/>
      <c r="O8" s="20"/>
      <c r="P8" s="5"/>
      <c r="Q8" s="5"/>
      <c r="R8" s="5"/>
      <c r="S8" s="5"/>
      <c r="T8" s="5"/>
      <c r="U8" s="5"/>
      <c r="V8" s="68"/>
      <c r="W8" s="5"/>
      <c r="AB8" s="1"/>
    </row>
    <row r="9" spans="2:43" s="2" customFormat="1" ht="22.5" customHeight="1">
      <c r="C9" s="311" t="s">
        <v>93</v>
      </c>
      <c r="D9" s="311"/>
      <c r="E9" s="312" t="s">
        <v>0</v>
      </c>
      <c r="F9" s="313"/>
      <c r="G9" s="313"/>
      <c r="H9" s="89"/>
      <c r="I9" s="312" t="s">
        <v>2</v>
      </c>
      <c r="J9" s="313"/>
      <c r="K9" s="313"/>
      <c r="L9" s="90"/>
      <c r="M9" s="357" t="s">
        <v>89</v>
      </c>
      <c r="N9" s="358"/>
      <c r="O9" s="358"/>
      <c r="P9" s="91"/>
      <c r="Q9" s="74"/>
      <c r="R9" s="45"/>
      <c r="S9" s="45"/>
      <c r="T9" s="75"/>
      <c r="U9" s="49"/>
      <c r="V9" s="71"/>
    </row>
    <row r="10" spans="2:43" s="2" customFormat="1" ht="22.5" customHeight="1">
      <c r="E10" s="317" t="s">
        <v>1</v>
      </c>
      <c r="F10" s="318"/>
      <c r="G10" s="318"/>
      <c r="H10" s="92"/>
      <c r="I10" s="317" t="s">
        <v>3</v>
      </c>
      <c r="J10" s="318"/>
      <c r="K10" s="318"/>
      <c r="L10" s="93"/>
      <c r="M10" s="359" t="s">
        <v>5</v>
      </c>
      <c r="N10" s="360"/>
      <c r="O10" s="314"/>
      <c r="P10" s="94"/>
      <c r="Q10" s="74"/>
      <c r="R10" s="45"/>
      <c r="S10" s="45"/>
      <c r="T10" s="75"/>
      <c r="U10" s="49"/>
      <c r="V10" s="71"/>
      <c r="W10" s="22"/>
    </row>
    <row r="11" spans="2:43" s="2" customFormat="1" ht="22.5" customHeight="1">
      <c r="V11" s="72"/>
      <c r="W11" s="22"/>
    </row>
    <row r="12" spans="2:43" s="2" customFormat="1" ht="22.5" customHeight="1">
      <c r="B12" s="53" t="s">
        <v>104</v>
      </c>
      <c r="V12" s="72"/>
      <c r="W12" s="22"/>
    </row>
    <row r="13" spans="2:43" ht="22.5" customHeight="1">
      <c r="B13" s="321"/>
      <c r="C13" s="321"/>
      <c r="D13" s="321"/>
      <c r="E13" s="321"/>
      <c r="F13" s="321"/>
      <c r="G13" s="321"/>
      <c r="H13" s="322" t="s">
        <v>6</v>
      </c>
      <c r="I13" s="323"/>
      <c r="J13" s="323"/>
      <c r="K13" s="323"/>
      <c r="L13" s="323"/>
      <c r="M13" s="323"/>
      <c r="N13" s="323"/>
      <c r="O13" s="323"/>
      <c r="P13" s="324" t="s">
        <v>20</v>
      </c>
      <c r="Q13" s="325"/>
      <c r="R13" s="325"/>
      <c r="S13" s="324" t="s">
        <v>105</v>
      </c>
      <c r="T13" s="325"/>
      <c r="U13" s="326"/>
      <c r="V13" s="66"/>
      <c r="X13" s="52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2:43" ht="40.5" customHeight="1">
      <c r="B14" s="301" t="s">
        <v>46</v>
      </c>
      <c r="C14" s="29" t="s">
        <v>7</v>
      </c>
      <c r="D14" s="36" t="s">
        <v>17</v>
      </c>
      <c r="E14" s="17"/>
      <c r="F14" s="17"/>
      <c r="G14" s="32"/>
      <c r="H14" s="332" t="s">
        <v>143</v>
      </c>
      <c r="I14" s="333"/>
      <c r="J14" s="333"/>
      <c r="K14" s="333"/>
      <c r="L14" s="333"/>
      <c r="M14" s="333"/>
      <c r="N14" s="333"/>
      <c r="O14" s="333"/>
      <c r="P14" s="334" t="str">
        <f>IF(P9="","",ROUNDDOWN(H9*0.8*6000*P9*0.15,0))</f>
        <v/>
      </c>
      <c r="Q14" s="335"/>
      <c r="R14" s="336"/>
      <c r="S14" s="304"/>
      <c r="T14" s="304"/>
      <c r="U14" s="304"/>
      <c r="V14" s="4"/>
      <c r="W14" s="6"/>
      <c r="X14" s="52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2:43" ht="22.5" customHeight="1">
      <c r="B15" s="301"/>
      <c r="C15" s="14" t="s">
        <v>8</v>
      </c>
      <c r="D15" s="15" t="s">
        <v>26</v>
      </c>
      <c r="E15" s="28"/>
      <c r="F15" s="28"/>
      <c r="G15" s="16"/>
      <c r="H15" s="327" t="s">
        <v>138</v>
      </c>
      <c r="I15" s="328"/>
      <c r="J15" s="328"/>
      <c r="K15" s="328"/>
      <c r="L15" s="328"/>
      <c r="M15" s="328"/>
      <c r="N15" s="328"/>
      <c r="O15" s="328"/>
      <c r="P15" s="210"/>
      <c r="Q15" s="211"/>
      <c r="R15" s="212"/>
      <c r="S15" s="306"/>
      <c r="T15" s="306"/>
      <c r="U15" s="306"/>
      <c r="V15" s="4"/>
      <c r="W15" s="6"/>
      <c r="X15" s="6"/>
      <c r="Y15" s="6"/>
      <c r="Z15" s="6"/>
      <c r="AF15" s="4"/>
      <c r="AG15" s="4"/>
      <c r="AH15" s="4"/>
      <c r="AI15" s="4"/>
    </row>
    <row r="16" spans="2:43" ht="22.5" customHeight="1">
      <c r="B16" s="301"/>
      <c r="C16" s="29" t="s">
        <v>9</v>
      </c>
      <c r="D16" s="36" t="s">
        <v>129</v>
      </c>
      <c r="E16" s="17"/>
      <c r="F16" s="17"/>
      <c r="G16" s="16"/>
      <c r="H16" s="327" t="s">
        <v>139</v>
      </c>
      <c r="I16" s="328"/>
      <c r="J16" s="328"/>
      <c r="K16" s="328"/>
      <c r="L16" s="328"/>
      <c r="M16" s="328"/>
      <c r="N16" s="328"/>
      <c r="O16" s="356"/>
      <c r="P16" s="218" t="str">
        <f>IF(H9="","",50000)</f>
        <v/>
      </c>
      <c r="Q16" s="219"/>
      <c r="R16" s="220"/>
      <c r="S16" s="306"/>
      <c r="T16" s="306"/>
      <c r="U16" s="306"/>
      <c r="V16" s="4"/>
      <c r="W16" s="6"/>
      <c r="X16" s="6"/>
      <c r="Y16" s="6"/>
      <c r="Z16" s="6"/>
      <c r="AF16" s="4"/>
      <c r="AG16" s="4"/>
      <c r="AH16" s="4"/>
      <c r="AI16" s="4"/>
    </row>
    <row r="17" spans="2:37" ht="22.5" customHeight="1">
      <c r="B17" s="301"/>
      <c r="C17" s="29" t="s">
        <v>123</v>
      </c>
      <c r="D17" s="13" t="s">
        <v>16</v>
      </c>
      <c r="E17" s="17"/>
      <c r="F17" s="17"/>
      <c r="G17" s="16"/>
      <c r="H17" s="327" t="s">
        <v>75</v>
      </c>
      <c r="I17" s="328"/>
      <c r="J17" s="328"/>
      <c r="K17" s="328"/>
      <c r="L17" s="328"/>
      <c r="M17" s="328"/>
      <c r="N17" s="328"/>
      <c r="O17" s="328"/>
      <c r="P17" s="329" t="str">
        <f>IF(L9="","",L9*0.8*6000)</f>
        <v/>
      </c>
      <c r="Q17" s="330"/>
      <c r="R17" s="331"/>
      <c r="S17" s="306"/>
      <c r="T17" s="306"/>
      <c r="U17" s="306"/>
      <c r="V17" s="4"/>
      <c r="W17" s="6"/>
      <c r="X17" s="6"/>
      <c r="Y17" s="6"/>
      <c r="Z17" s="6"/>
      <c r="AF17" s="4"/>
      <c r="AG17" s="4"/>
      <c r="AH17" s="4"/>
      <c r="AI17" s="4"/>
    </row>
    <row r="18" spans="2:37" ht="22.5" customHeight="1">
      <c r="B18" s="301"/>
      <c r="C18" s="29" t="s">
        <v>124</v>
      </c>
      <c r="D18" s="30" t="s">
        <v>15</v>
      </c>
      <c r="E18" s="31"/>
      <c r="F18" s="31"/>
      <c r="G18" s="32"/>
      <c r="H18" s="332" t="s">
        <v>110</v>
      </c>
      <c r="I18" s="333"/>
      <c r="J18" s="333"/>
      <c r="K18" s="333"/>
      <c r="L18" s="333"/>
      <c r="M18" s="333"/>
      <c r="N18" s="333"/>
      <c r="O18" s="333"/>
      <c r="P18" s="337"/>
      <c r="Q18" s="338"/>
      <c r="R18" s="339"/>
      <c r="S18" s="329" t="str">
        <f>IF(H9="","",H9*0.8*6000)</f>
        <v/>
      </c>
      <c r="T18" s="330"/>
      <c r="U18" s="331"/>
      <c r="V18" s="4"/>
      <c r="W18" s="6"/>
      <c r="X18" s="6"/>
      <c r="Y18" s="6"/>
      <c r="Z18" s="6"/>
      <c r="AF18" s="4"/>
      <c r="AG18" s="4"/>
      <c r="AH18" s="4"/>
      <c r="AI18" s="4"/>
    </row>
    <row r="19" spans="2:37" ht="22.5" customHeight="1" thickBot="1">
      <c r="B19" s="301"/>
      <c r="C19" s="14" t="s">
        <v>125</v>
      </c>
      <c r="D19" s="12" t="s">
        <v>24</v>
      </c>
      <c r="E19" s="28"/>
      <c r="F19" s="28"/>
      <c r="G19" s="16"/>
      <c r="H19" s="327" t="s">
        <v>114</v>
      </c>
      <c r="I19" s="328"/>
      <c r="J19" s="328"/>
      <c r="K19" s="328"/>
      <c r="L19" s="328"/>
      <c r="M19" s="328"/>
      <c r="N19" s="328"/>
      <c r="O19" s="328"/>
      <c r="P19" s="337"/>
      <c r="Q19" s="338"/>
      <c r="R19" s="339"/>
      <c r="S19" s="216"/>
      <c r="T19" s="216"/>
      <c r="U19" s="216"/>
      <c r="V19" s="4"/>
      <c r="W19" s="6"/>
      <c r="X19" s="6"/>
      <c r="Y19" s="6"/>
      <c r="Z19" s="6"/>
      <c r="AF19" s="4"/>
      <c r="AG19" s="4"/>
      <c r="AH19" s="4"/>
      <c r="AI19" s="4"/>
    </row>
    <row r="20" spans="2:37" ht="22.5" customHeight="1" thickBot="1">
      <c r="B20" s="55" t="s">
        <v>33</v>
      </c>
      <c r="C20" s="56"/>
      <c r="D20" s="56"/>
      <c r="E20" s="56"/>
      <c r="F20" s="56"/>
      <c r="G20" s="57"/>
      <c r="H20" s="340" t="s">
        <v>131</v>
      </c>
      <c r="I20" s="341"/>
      <c r="J20" s="341"/>
      <c r="K20" s="341"/>
      <c r="L20" s="341"/>
      <c r="M20" s="341"/>
      <c r="N20" s="341"/>
      <c r="O20" s="342"/>
      <c r="P20" s="343" t="str">
        <f>IF(P14="","",SUM(P14:R19))</f>
        <v/>
      </c>
      <c r="Q20" s="343"/>
      <c r="R20" s="343"/>
      <c r="S20" s="343" t="str">
        <f>IF(S18="","",SUM(S14:U19))</f>
        <v/>
      </c>
      <c r="T20" s="343"/>
      <c r="U20" s="343"/>
      <c r="V20" s="65"/>
      <c r="W20" s="24"/>
      <c r="X20" s="24"/>
      <c r="Y20" s="24"/>
      <c r="Z20" s="24"/>
      <c r="AA20" s="24"/>
      <c r="AB20" s="300"/>
      <c r="AC20" s="300"/>
      <c r="AD20" s="300"/>
      <c r="AE20" s="300"/>
      <c r="AF20" s="4"/>
      <c r="AG20" s="4"/>
      <c r="AH20" s="4"/>
      <c r="AI20" s="4"/>
    </row>
    <row r="21" spans="2:37" ht="40.5" customHeight="1">
      <c r="B21" s="301" t="s">
        <v>32</v>
      </c>
      <c r="C21" s="29" t="s">
        <v>126</v>
      </c>
      <c r="D21" s="13" t="s">
        <v>39</v>
      </c>
      <c r="E21" s="17"/>
      <c r="F21" s="17"/>
      <c r="G21" s="32"/>
      <c r="H21" s="302" t="s">
        <v>144</v>
      </c>
      <c r="I21" s="302"/>
      <c r="J21" s="302"/>
      <c r="K21" s="302"/>
      <c r="L21" s="302"/>
      <c r="M21" s="302"/>
      <c r="N21" s="302"/>
      <c r="O21" s="302"/>
      <c r="P21" s="303" t="str">
        <f>IF(H10="","",IF(H10=0,0,H9*0.8*3000))</f>
        <v/>
      </c>
      <c r="Q21" s="303"/>
      <c r="R21" s="303"/>
      <c r="S21" s="304"/>
      <c r="T21" s="304"/>
      <c r="U21" s="304"/>
      <c r="V21" s="4"/>
      <c r="W21" s="6"/>
      <c r="X21" s="6"/>
      <c r="Y21" s="6"/>
      <c r="Z21" s="6"/>
      <c r="AF21" s="4"/>
      <c r="AG21" s="4"/>
      <c r="AH21" s="4"/>
      <c r="AI21" s="4"/>
    </row>
    <row r="22" spans="2:37" ht="22.5" customHeight="1">
      <c r="B22" s="301"/>
      <c r="C22" s="54" t="s">
        <v>127</v>
      </c>
      <c r="D22" s="13" t="s">
        <v>28</v>
      </c>
      <c r="E22" s="17"/>
      <c r="F22" s="17"/>
      <c r="G22" s="16"/>
      <c r="H22" s="305" t="s">
        <v>147</v>
      </c>
      <c r="I22" s="305"/>
      <c r="J22" s="305"/>
      <c r="K22" s="305"/>
      <c r="L22" s="305"/>
      <c r="M22" s="305"/>
      <c r="N22" s="305"/>
      <c r="O22" s="305"/>
      <c r="P22" s="210"/>
      <c r="Q22" s="211"/>
      <c r="R22" s="212"/>
      <c r="S22" s="306"/>
      <c r="T22" s="306"/>
      <c r="U22" s="306"/>
      <c r="V22" s="4"/>
      <c r="W22" s="6"/>
      <c r="X22" s="6"/>
      <c r="Y22" s="6"/>
      <c r="Z22" s="6"/>
      <c r="AF22" s="4"/>
      <c r="AG22" s="4"/>
      <c r="AH22" s="4"/>
      <c r="AI22" s="4"/>
    </row>
    <row r="23" spans="2:37" ht="22.5" customHeight="1">
      <c r="B23" s="301"/>
      <c r="C23" s="54" t="s">
        <v>128</v>
      </c>
      <c r="D23" s="13" t="s">
        <v>40</v>
      </c>
      <c r="E23" s="17"/>
      <c r="F23" s="17"/>
      <c r="G23" s="16"/>
      <c r="H23" s="305" t="s">
        <v>111</v>
      </c>
      <c r="I23" s="305"/>
      <c r="J23" s="305"/>
      <c r="K23" s="305"/>
      <c r="L23" s="305"/>
      <c r="M23" s="305"/>
      <c r="N23" s="305"/>
      <c r="O23" s="305"/>
      <c r="P23" s="306"/>
      <c r="Q23" s="306"/>
      <c r="R23" s="306"/>
      <c r="S23" s="307" t="str">
        <f>IF(H10="","",IF(H10=0,0,H9*0.8*H10+L10*2000))</f>
        <v/>
      </c>
      <c r="T23" s="307"/>
      <c r="U23" s="307"/>
      <c r="V23" s="4"/>
      <c r="W23" s="6"/>
      <c r="X23" s="6"/>
      <c r="Y23" s="6"/>
      <c r="Z23" s="6"/>
      <c r="AF23" s="4"/>
      <c r="AG23" s="4"/>
      <c r="AH23" s="4"/>
      <c r="AI23" s="4"/>
    </row>
    <row r="24" spans="2:37" ht="22.5" customHeight="1">
      <c r="B24" s="301"/>
      <c r="C24" s="14" t="s">
        <v>53</v>
      </c>
      <c r="D24" s="13" t="s">
        <v>18</v>
      </c>
      <c r="E24" s="17"/>
      <c r="F24" s="17"/>
      <c r="G24" s="16"/>
      <c r="H24" s="305" t="s">
        <v>64</v>
      </c>
      <c r="I24" s="305"/>
      <c r="J24" s="305"/>
      <c r="K24" s="305"/>
      <c r="L24" s="305"/>
      <c r="M24" s="305"/>
      <c r="N24" s="305"/>
      <c r="O24" s="305"/>
      <c r="P24" s="238" t="str">
        <f>IF(L10="","",IF(L10=0,0,30000))</f>
        <v/>
      </c>
      <c r="Q24" s="238"/>
      <c r="R24" s="238"/>
      <c r="S24" s="306"/>
      <c r="T24" s="306"/>
      <c r="U24" s="306"/>
      <c r="V24" s="4"/>
      <c r="W24" s="6"/>
      <c r="X24" s="6"/>
      <c r="Y24" s="6"/>
      <c r="Z24" s="6"/>
      <c r="AF24" s="4"/>
      <c r="AG24" s="4"/>
      <c r="AH24" s="4"/>
      <c r="AI24" s="4"/>
    </row>
    <row r="25" spans="2:37" ht="22.5" customHeight="1">
      <c r="B25" s="301"/>
      <c r="C25" s="14" t="s">
        <v>54</v>
      </c>
      <c r="D25" s="13" t="s">
        <v>140</v>
      </c>
      <c r="E25" s="17"/>
      <c r="F25" s="17"/>
      <c r="G25" s="16"/>
      <c r="H25" s="305" t="s">
        <v>65</v>
      </c>
      <c r="I25" s="305"/>
      <c r="J25" s="305"/>
      <c r="K25" s="305"/>
      <c r="L25" s="305"/>
      <c r="M25" s="305"/>
      <c r="N25" s="305"/>
      <c r="O25" s="305"/>
      <c r="P25" s="238" t="str">
        <f>IF(P9="","",200000)</f>
        <v/>
      </c>
      <c r="Q25" s="238"/>
      <c r="R25" s="238"/>
      <c r="S25" s="306"/>
      <c r="T25" s="306"/>
      <c r="U25" s="306"/>
      <c r="V25" s="4"/>
      <c r="W25" s="6"/>
      <c r="X25" s="6"/>
      <c r="Y25" s="6"/>
      <c r="Z25" s="6"/>
      <c r="AF25" s="4"/>
      <c r="AG25" s="4"/>
      <c r="AH25" s="4"/>
      <c r="AI25" s="4"/>
    </row>
    <row r="26" spans="2:37" ht="22.5" customHeight="1" thickBot="1">
      <c r="B26" s="301"/>
      <c r="C26" s="39" t="s">
        <v>12</v>
      </c>
      <c r="D26" s="40" t="s">
        <v>45</v>
      </c>
      <c r="E26" s="37"/>
      <c r="F26" s="37"/>
      <c r="G26" s="38"/>
      <c r="H26" s="308" t="s">
        <v>56</v>
      </c>
      <c r="I26" s="308"/>
      <c r="J26" s="308"/>
      <c r="K26" s="308"/>
      <c r="L26" s="308"/>
      <c r="M26" s="308"/>
      <c r="N26" s="308"/>
      <c r="O26" s="308"/>
      <c r="P26" s="309" t="str">
        <f>IF(P14="","",(SUM(P14:R19)+SUM(P21:R25))*0.1)</f>
        <v/>
      </c>
      <c r="Q26" s="309"/>
      <c r="R26" s="309"/>
      <c r="S26" s="310" t="str">
        <f>IF(S18="","",(SUM(S14:U19)+SUM(S21:U25))*0.1)</f>
        <v/>
      </c>
      <c r="T26" s="310"/>
      <c r="U26" s="310"/>
      <c r="V26" s="4"/>
      <c r="W26" s="6"/>
      <c r="X26" s="6"/>
      <c r="Y26" s="6"/>
      <c r="Z26" s="6"/>
      <c r="AA26" s="33"/>
      <c r="AF26" s="4"/>
      <c r="AG26" s="4"/>
      <c r="AH26" s="4"/>
      <c r="AI26" s="4"/>
    </row>
    <row r="27" spans="2:37" ht="22.5" customHeight="1" thickBot="1">
      <c r="B27" s="55" t="s">
        <v>47</v>
      </c>
      <c r="C27" s="56"/>
      <c r="D27" s="56"/>
      <c r="E27" s="56"/>
      <c r="F27" s="56"/>
      <c r="G27" s="57"/>
      <c r="H27" s="344" t="s">
        <v>132</v>
      </c>
      <c r="I27" s="344"/>
      <c r="J27" s="344"/>
      <c r="K27" s="344"/>
      <c r="L27" s="344"/>
      <c r="M27" s="344"/>
      <c r="N27" s="344"/>
      <c r="O27" s="344"/>
      <c r="P27" s="345" t="str">
        <f>IF(P26="","",SUM(P21:R26))</f>
        <v/>
      </c>
      <c r="Q27" s="346"/>
      <c r="R27" s="347"/>
      <c r="S27" s="348" t="str">
        <f>IF(S26="","",SUM(S21:U26))</f>
        <v/>
      </c>
      <c r="T27" s="348"/>
      <c r="U27" s="349"/>
      <c r="V27" s="4"/>
      <c r="W27" s="25"/>
      <c r="X27" s="25"/>
      <c r="Y27" s="25"/>
      <c r="Z27" s="25"/>
      <c r="AA27" s="25"/>
      <c r="AF27" s="4"/>
      <c r="AG27" s="4"/>
      <c r="AH27" s="4"/>
      <c r="AI27" s="4"/>
    </row>
    <row r="28" spans="2:37" s="2" customFormat="1" ht="22.5" customHeight="1" thickBot="1">
      <c r="B28" s="192" t="s">
        <v>29</v>
      </c>
      <c r="C28" s="193"/>
      <c r="D28" s="194"/>
      <c r="E28" s="194"/>
      <c r="F28" s="194"/>
      <c r="G28" s="195"/>
      <c r="H28" s="350" t="s">
        <v>72</v>
      </c>
      <c r="I28" s="351"/>
      <c r="J28" s="351"/>
      <c r="K28" s="351"/>
      <c r="L28" s="351"/>
      <c r="M28" s="351"/>
      <c r="N28" s="351"/>
      <c r="O28" s="351"/>
      <c r="P28" s="352" t="str">
        <f>IF(P20="","",ROUNDDOWN((P20+P27)*0.3,0))</f>
        <v/>
      </c>
      <c r="Q28" s="352"/>
      <c r="R28" s="352"/>
      <c r="S28" s="352" t="str">
        <f>IF(S20="","",ROUNDDOWN((S20+S27)*0.3,0))</f>
        <v/>
      </c>
      <c r="T28" s="352"/>
      <c r="U28" s="352"/>
      <c r="V28" s="4"/>
      <c r="W28" s="22"/>
      <c r="X28" s="22"/>
      <c r="Y28" s="22"/>
      <c r="Z28" s="22"/>
      <c r="AA28" s="34"/>
      <c r="AB28" s="11"/>
      <c r="AC28" s="11"/>
      <c r="AD28" s="11"/>
      <c r="AE28" s="11"/>
      <c r="AF28" s="4"/>
      <c r="AG28" s="4"/>
      <c r="AH28" s="4"/>
      <c r="AI28" s="4"/>
      <c r="AJ28" s="11"/>
      <c r="AK28" s="11"/>
    </row>
    <row r="29" spans="2:37" ht="22.5" customHeight="1" thickTop="1">
      <c r="B29" s="294" t="s">
        <v>148</v>
      </c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6"/>
      <c r="P29" s="297" t="str">
        <f>IF(P20="","",P20+P27+P28)</f>
        <v/>
      </c>
      <c r="Q29" s="297"/>
      <c r="R29" s="297"/>
      <c r="S29" s="297" t="str">
        <f>IF(S20="","",S20+S27+S28)</f>
        <v/>
      </c>
      <c r="T29" s="297"/>
      <c r="U29" s="297"/>
      <c r="V29" s="4"/>
      <c r="W29" s="26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2:37" ht="6" customHeight="1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5"/>
      <c r="Q30" s="35"/>
      <c r="R30" s="35"/>
      <c r="S30" s="35"/>
      <c r="T30" s="35"/>
      <c r="U30" s="35"/>
      <c r="V30" s="4"/>
      <c r="W30" s="26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2:37" ht="18" customHeight="1">
      <c r="B31" s="9" t="s">
        <v>141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5"/>
      <c r="R31" s="9"/>
      <c r="S31" s="9"/>
      <c r="T31" s="9"/>
      <c r="U31" s="9"/>
      <c r="V31" s="73"/>
      <c r="W31" s="27"/>
      <c r="X31" s="27"/>
      <c r="Y31" s="27"/>
      <c r="Z31" s="27"/>
      <c r="AA31" s="24"/>
      <c r="AB31" s="24"/>
      <c r="AC31" s="24"/>
      <c r="AD31" s="24"/>
      <c r="AE31" s="24"/>
      <c r="AF31" s="7"/>
      <c r="AG31" s="7"/>
    </row>
    <row r="32" spans="2:37" ht="18" customHeight="1">
      <c r="B32" s="59" t="s">
        <v>69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 t="s">
        <v>73</v>
      </c>
      <c r="O32" s="9"/>
      <c r="P32" s="9"/>
      <c r="Q32" s="5"/>
      <c r="R32" s="9"/>
      <c r="S32" s="9"/>
      <c r="T32" s="9"/>
      <c r="U32" s="9"/>
      <c r="V32" s="73"/>
      <c r="W32" s="27"/>
      <c r="X32" s="27"/>
      <c r="Y32" s="27"/>
      <c r="Z32" s="27"/>
      <c r="AA32" s="24"/>
      <c r="AB32" s="24"/>
      <c r="AC32" s="24"/>
      <c r="AD32" s="24"/>
      <c r="AE32" s="24"/>
      <c r="AF32" s="7"/>
      <c r="AG32" s="7"/>
    </row>
    <row r="33" spans="2:37" ht="18" customHeight="1">
      <c r="B33" s="5"/>
      <c r="C33" s="60" t="s">
        <v>142</v>
      </c>
      <c r="D33" s="61"/>
      <c r="E33" s="61"/>
      <c r="F33" s="61"/>
      <c r="G33" s="61"/>
      <c r="H33" s="95"/>
      <c r="I33" s="60" t="s">
        <v>67</v>
      </c>
      <c r="J33" s="62"/>
      <c r="K33" s="62"/>
      <c r="L33" s="62"/>
      <c r="M33" s="61"/>
      <c r="N33" s="95"/>
      <c r="O33" s="60" t="s">
        <v>68</v>
      </c>
      <c r="P33" s="63"/>
      <c r="Q33" s="58"/>
      <c r="R33" s="58"/>
      <c r="S33" s="64"/>
      <c r="T33" s="95"/>
      <c r="U33" s="9"/>
      <c r="V33" s="73"/>
      <c r="W33" s="27"/>
      <c r="X33" s="27"/>
      <c r="Y33" s="27"/>
      <c r="Z33" s="27"/>
      <c r="AA33" s="24"/>
      <c r="AB33" s="24"/>
      <c r="AC33" s="24"/>
      <c r="AD33" s="24"/>
      <c r="AE33" s="24"/>
      <c r="AF33" s="7"/>
      <c r="AG33" s="7"/>
    </row>
    <row r="34" spans="2:37" ht="6" customHeight="1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5"/>
      <c r="Q34" s="35"/>
      <c r="R34" s="35"/>
      <c r="S34" s="35"/>
      <c r="T34" s="35"/>
      <c r="U34" s="35"/>
      <c r="V34" s="4"/>
      <c r="W34" s="26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2:37" ht="13.5" customHeight="1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5"/>
      <c r="Q35" s="35"/>
      <c r="R35" s="35"/>
      <c r="S35" s="35"/>
      <c r="T35" s="35"/>
      <c r="U35" s="35"/>
      <c r="V35" s="4"/>
      <c r="W35" s="26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</row>
    <row r="36" spans="2:37" ht="18" customHeight="1">
      <c r="B36" s="9" t="s">
        <v>25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5"/>
      <c r="R36" s="9"/>
      <c r="S36" s="9"/>
      <c r="T36" s="9"/>
      <c r="U36" s="9"/>
      <c r="V36" s="73"/>
      <c r="W36" s="27"/>
      <c r="X36" s="27"/>
      <c r="Y36" s="27"/>
      <c r="Z36" s="27"/>
      <c r="AA36" s="24"/>
      <c r="AB36" s="24"/>
      <c r="AC36" s="24"/>
      <c r="AD36" s="24"/>
      <c r="AE36" s="24"/>
      <c r="AF36" s="7"/>
      <c r="AG36" s="7"/>
    </row>
    <row r="37" spans="2:37" ht="18" customHeight="1">
      <c r="B37" s="9" t="s">
        <v>158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73"/>
      <c r="W37" s="27"/>
      <c r="X37" s="27"/>
      <c r="Y37" s="27"/>
      <c r="Z37" s="27"/>
      <c r="AA37" s="24"/>
      <c r="AB37" s="24"/>
      <c r="AC37" s="24"/>
      <c r="AD37" s="24"/>
      <c r="AE37" s="24"/>
      <c r="AF37" s="7"/>
      <c r="AG37" s="7"/>
    </row>
    <row r="38" spans="2:37" ht="18" customHeight="1">
      <c r="B38" s="9" t="s">
        <v>156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73"/>
      <c r="W38" s="27"/>
      <c r="X38" s="27"/>
      <c r="Y38" s="27"/>
      <c r="Z38" s="27"/>
      <c r="AA38" s="24"/>
      <c r="AB38" s="24"/>
      <c r="AC38" s="24"/>
      <c r="AD38" s="24"/>
      <c r="AE38" s="24"/>
      <c r="AF38" s="7"/>
      <c r="AG38" s="7"/>
    </row>
    <row r="39" spans="2:37" ht="18" customHeight="1">
      <c r="B39" s="9" t="s">
        <v>133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73"/>
      <c r="W39" s="27"/>
      <c r="X39" s="27"/>
      <c r="Y39" s="27"/>
      <c r="Z39" s="27"/>
      <c r="AA39" s="24"/>
      <c r="AB39" s="24"/>
      <c r="AC39" s="24"/>
      <c r="AD39" s="24"/>
      <c r="AE39" s="24"/>
      <c r="AF39" s="7"/>
      <c r="AG39" s="7"/>
    </row>
    <row r="40" spans="2:37" ht="18" customHeight="1">
      <c r="B40" s="298" t="s">
        <v>134</v>
      </c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9"/>
      <c r="U40" s="9"/>
      <c r="V40" s="73"/>
      <c r="W40" s="27"/>
      <c r="X40" s="27"/>
      <c r="Y40" s="27"/>
      <c r="Z40" s="27"/>
      <c r="AA40" s="24"/>
      <c r="AB40" s="24"/>
      <c r="AC40" s="24"/>
      <c r="AD40" s="24"/>
      <c r="AE40" s="24"/>
      <c r="AF40" s="7"/>
      <c r="AG40" s="7"/>
    </row>
    <row r="41" spans="2:37" ht="22.5" customHeight="1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 t="s">
        <v>37</v>
      </c>
      <c r="U41" s="9"/>
      <c r="V41" s="73"/>
      <c r="W41" s="27"/>
      <c r="X41" s="27"/>
      <c r="Y41" s="27"/>
      <c r="Z41" s="27"/>
      <c r="AA41" s="24"/>
      <c r="AB41" s="24"/>
      <c r="AC41" s="24"/>
      <c r="AD41" s="24"/>
      <c r="AE41" s="24"/>
      <c r="AF41" s="7"/>
      <c r="AG41" s="7"/>
    </row>
    <row r="42" spans="2:37" s="96" customFormat="1" ht="22.5" customHeight="1"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36"/>
      <c r="W42" s="137"/>
      <c r="X42" s="137"/>
      <c r="Y42" s="137"/>
      <c r="Z42" s="137"/>
      <c r="AA42" s="131"/>
      <c r="AB42" s="131"/>
      <c r="AC42" s="131"/>
      <c r="AD42" s="131"/>
      <c r="AE42" s="131"/>
      <c r="AF42" s="138"/>
      <c r="AG42" s="138"/>
      <c r="AH42" s="102"/>
      <c r="AI42" s="102"/>
      <c r="AJ42" s="102"/>
      <c r="AK42" s="102"/>
    </row>
    <row r="43" spans="2:37" s="96" customFormat="1" ht="22.5" customHeight="1">
      <c r="B43" s="170" t="s">
        <v>41</v>
      </c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36"/>
      <c r="W43" s="137"/>
      <c r="X43" s="137"/>
      <c r="Y43" s="137"/>
      <c r="Z43" s="137"/>
      <c r="AA43" s="131"/>
      <c r="AB43" s="131"/>
      <c r="AC43" s="131"/>
      <c r="AD43" s="131"/>
      <c r="AE43" s="131"/>
      <c r="AF43" s="138"/>
      <c r="AG43" s="138"/>
      <c r="AH43" s="102"/>
      <c r="AI43" s="102"/>
      <c r="AJ43" s="102"/>
      <c r="AK43" s="102"/>
    </row>
    <row r="44" spans="2:37" s="96" customFormat="1" ht="22.5" customHeight="1">
      <c r="B44" s="232"/>
      <c r="C44" s="233"/>
      <c r="D44" s="233"/>
      <c r="E44" s="233"/>
      <c r="F44" s="233"/>
      <c r="G44" s="271"/>
      <c r="H44" s="232" t="s">
        <v>6</v>
      </c>
      <c r="I44" s="233"/>
      <c r="J44" s="233"/>
      <c r="K44" s="233"/>
      <c r="L44" s="233"/>
      <c r="M44" s="233"/>
      <c r="N44" s="233"/>
      <c r="O44" s="271"/>
      <c r="P44" s="234" t="s">
        <v>58</v>
      </c>
      <c r="Q44" s="235"/>
      <c r="R44" s="236"/>
      <c r="S44" s="234" t="s">
        <v>70</v>
      </c>
      <c r="T44" s="235"/>
      <c r="U44" s="236"/>
      <c r="V44" s="129"/>
      <c r="W44" s="137"/>
      <c r="X44" s="137"/>
      <c r="Y44" s="137"/>
      <c r="Z44" s="137"/>
      <c r="AA44" s="131"/>
      <c r="AB44" s="131"/>
      <c r="AC44" s="131"/>
      <c r="AD44" s="131"/>
      <c r="AE44" s="131"/>
      <c r="AF44" s="138"/>
      <c r="AG44" s="138"/>
      <c r="AH44" s="102"/>
      <c r="AI44" s="102"/>
      <c r="AJ44" s="102"/>
      <c r="AK44" s="102"/>
    </row>
    <row r="45" spans="2:37" s="96" customFormat="1" ht="22.5" customHeight="1">
      <c r="B45" s="272" t="s">
        <v>36</v>
      </c>
      <c r="C45" s="171" t="s">
        <v>19</v>
      </c>
      <c r="D45" s="171"/>
      <c r="E45" s="147"/>
      <c r="F45" s="147"/>
      <c r="G45" s="148"/>
      <c r="H45" s="237" t="s">
        <v>38</v>
      </c>
      <c r="I45" s="237"/>
      <c r="J45" s="237"/>
      <c r="K45" s="237"/>
      <c r="L45" s="237"/>
      <c r="M45" s="237"/>
      <c r="N45" s="237"/>
      <c r="O45" s="237"/>
      <c r="P45" s="218">
        <v>40000</v>
      </c>
      <c r="Q45" s="219"/>
      <c r="R45" s="220"/>
      <c r="S45" s="218">
        <v>20000</v>
      </c>
      <c r="T45" s="219"/>
      <c r="U45" s="220"/>
      <c r="V45" s="112"/>
      <c r="W45" s="137"/>
      <c r="X45" s="137"/>
      <c r="Y45" s="137"/>
      <c r="Z45" s="137"/>
      <c r="AA45" s="131"/>
      <c r="AB45" s="131"/>
      <c r="AC45" s="131"/>
      <c r="AD45" s="131"/>
      <c r="AE45" s="131"/>
      <c r="AF45" s="138"/>
      <c r="AG45" s="138"/>
      <c r="AH45" s="102"/>
      <c r="AI45" s="102"/>
      <c r="AJ45" s="102"/>
      <c r="AK45" s="102"/>
    </row>
    <row r="46" spans="2:37" s="96" customFormat="1" ht="22.5" customHeight="1">
      <c r="B46" s="273"/>
      <c r="C46" s="172" t="s">
        <v>45</v>
      </c>
      <c r="D46" s="172"/>
      <c r="E46" s="172"/>
      <c r="F46" s="172"/>
      <c r="G46" s="173"/>
      <c r="H46" s="255" t="s">
        <v>59</v>
      </c>
      <c r="I46" s="255"/>
      <c r="J46" s="255"/>
      <c r="K46" s="255"/>
      <c r="L46" s="255"/>
      <c r="M46" s="255"/>
      <c r="N46" s="255"/>
      <c r="O46" s="255"/>
      <c r="P46" s="218">
        <f>P45*0.1</f>
        <v>4000</v>
      </c>
      <c r="Q46" s="219"/>
      <c r="R46" s="220"/>
      <c r="S46" s="218">
        <f>S45*0.1</f>
        <v>2000</v>
      </c>
      <c r="T46" s="219"/>
      <c r="U46" s="220"/>
      <c r="V46" s="112"/>
      <c r="W46" s="137"/>
      <c r="X46" s="137"/>
      <c r="Y46" s="137"/>
      <c r="Z46" s="137"/>
      <c r="AA46" s="131"/>
      <c r="AB46" s="131"/>
      <c r="AC46" s="131"/>
      <c r="AD46" s="131"/>
      <c r="AE46" s="131"/>
      <c r="AF46" s="138"/>
      <c r="AG46" s="138"/>
      <c r="AH46" s="102"/>
      <c r="AI46" s="102"/>
      <c r="AJ46" s="102"/>
      <c r="AK46" s="102"/>
    </row>
    <row r="47" spans="2:37" s="96" customFormat="1" ht="22.5" customHeight="1" thickBot="1">
      <c r="B47" s="174" t="s">
        <v>29</v>
      </c>
      <c r="C47" s="175"/>
      <c r="D47" s="176"/>
      <c r="E47" s="176"/>
      <c r="F47" s="176"/>
      <c r="G47" s="177"/>
      <c r="H47" s="266" t="s">
        <v>60</v>
      </c>
      <c r="I47" s="267"/>
      <c r="J47" s="267"/>
      <c r="K47" s="267"/>
      <c r="L47" s="267"/>
      <c r="M47" s="267"/>
      <c r="N47" s="267"/>
      <c r="O47" s="267"/>
      <c r="P47" s="268">
        <f>(P45+P46)*0.3</f>
        <v>13200</v>
      </c>
      <c r="Q47" s="269"/>
      <c r="R47" s="270"/>
      <c r="S47" s="268">
        <f>(S45+S46)*0.3</f>
        <v>6600</v>
      </c>
      <c r="T47" s="269"/>
      <c r="U47" s="270"/>
      <c r="V47" s="112"/>
      <c r="W47" s="137"/>
      <c r="X47" s="137"/>
      <c r="Y47" s="137"/>
      <c r="Z47" s="137"/>
      <c r="AA47" s="131"/>
      <c r="AB47" s="131"/>
      <c r="AC47" s="131"/>
      <c r="AD47" s="131"/>
      <c r="AE47" s="131"/>
      <c r="AF47" s="138"/>
      <c r="AG47" s="138"/>
      <c r="AH47" s="102"/>
      <c r="AI47" s="102"/>
      <c r="AJ47" s="102"/>
      <c r="AK47" s="102"/>
    </row>
    <row r="48" spans="2:37" s="96" customFormat="1" ht="22.5" customHeight="1" thickTop="1">
      <c r="B48" s="258" t="s">
        <v>102</v>
      </c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60"/>
      <c r="P48" s="262">
        <f>SUM(P45:R47)</f>
        <v>57200</v>
      </c>
      <c r="Q48" s="263"/>
      <c r="R48" s="264"/>
      <c r="S48" s="262">
        <f>SUM(S45:U47)</f>
        <v>28600</v>
      </c>
      <c r="T48" s="263"/>
      <c r="U48" s="264"/>
      <c r="V48" s="112"/>
      <c r="W48" s="137"/>
      <c r="X48" s="137"/>
      <c r="Y48" s="137"/>
      <c r="Z48" s="137"/>
      <c r="AA48" s="131"/>
      <c r="AB48" s="131"/>
      <c r="AC48" s="131"/>
      <c r="AD48" s="131"/>
      <c r="AE48" s="131"/>
      <c r="AF48" s="138"/>
      <c r="AG48" s="138"/>
      <c r="AH48" s="102"/>
      <c r="AI48" s="102"/>
      <c r="AJ48" s="102"/>
      <c r="AK48" s="102"/>
    </row>
    <row r="49" spans="1:37" s="96" customFormat="1" ht="6" customHeight="1"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61"/>
      <c r="Q49" s="161"/>
      <c r="R49" s="161"/>
      <c r="S49" s="161"/>
      <c r="T49" s="161"/>
      <c r="U49" s="161"/>
      <c r="V49" s="112"/>
      <c r="W49" s="135"/>
    </row>
    <row r="50" spans="1:37" s="96" customFormat="1" ht="18" customHeight="1">
      <c r="B50" s="162" t="s">
        <v>25</v>
      </c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R50" s="162"/>
      <c r="S50" s="162"/>
      <c r="T50" s="162"/>
      <c r="U50" s="162"/>
      <c r="V50" s="136"/>
      <c r="W50" s="137"/>
      <c r="X50" s="137"/>
      <c r="Y50" s="137"/>
      <c r="Z50" s="137"/>
      <c r="AA50" s="131"/>
      <c r="AB50" s="131"/>
      <c r="AC50" s="131"/>
      <c r="AD50" s="131"/>
      <c r="AE50" s="131"/>
      <c r="AF50" s="138"/>
      <c r="AG50" s="138"/>
      <c r="AH50" s="102"/>
      <c r="AI50" s="102"/>
      <c r="AJ50" s="102"/>
      <c r="AK50" s="102"/>
    </row>
    <row r="51" spans="1:37" s="96" customFormat="1" ht="18" customHeight="1">
      <c r="A51" s="118"/>
      <c r="B51" s="183" t="s">
        <v>99</v>
      </c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37"/>
      <c r="W51" s="137"/>
      <c r="X51" s="137"/>
      <c r="Y51" s="137"/>
      <c r="Z51" s="137"/>
      <c r="AA51" s="131"/>
      <c r="AB51" s="131"/>
      <c r="AC51" s="131"/>
      <c r="AD51" s="131"/>
      <c r="AE51" s="131"/>
      <c r="AF51" s="138"/>
      <c r="AG51" s="138"/>
      <c r="AH51" s="102"/>
      <c r="AI51" s="102"/>
      <c r="AJ51" s="102"/>
      <c r="AK51" s="102"/>
    </row>
    <row r="52" spans="1:37" s="96" customFormat="1" ht="18" customHeight="1">
      <c r="A52" s="178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37"/>
      <c r="W52" s="137"/>
      <c r="X52" s="137"/>
      <c r="Y52" s="137"/>
      <c r="Z52" s="137"/>
      <c r="AA52" s="131"/>
      <c r="AB52" s="131"/>
      <c r="AC52" s="131"/>
      <c r="AD52" s="131"/>
      <c r="AE52" s="131"/>
      <c r="AF52" s="138"/>
      <c r="AG52" s="138"/>
      <c r="AH52" s="102"/>
      <c r="AI52" s="102"/>
      <c r="AJ52" s="102"/>
      <c r="AK52" s="102"/>
    </row>
    <row r="53" spans="1:37" s="96" customFormat="1" ht="18" customHeight="1">
      <c r="A53" s="118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37"/>
      <c r="W53" s="137"/>
      <c r="X53" s="137"/>
      <c r="Y53" s="137"/>
      <c r="Z53" s="137"/>
      <c r="AA53" s="131"/>
      <c r="AB53" s="131"/>
      <c r="AC53" s="131"/>
      <c r="AD53" s="131"/>
      <c r="AE53" s="131"/>
      <c r="AF53" s="138"/>
      <c r="AG53" s="138"/>
      <c r="AH53" s="102"/>
      <c r="AI53" s="102"/>
      <c r="AJ53" s="102"/>
      <c r="AK53" s="102"/>
    </row>
    <row r="54" spans="1:37" s="96" customFormat="1" ht="22.5" customHeight="1">
      <c r="B54" s="170" t="s">
        <v>76</v>
      </c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36"/>
      <c r="W54" s="137"/>
      <c r="X54" s="137"/>
      <c r="Y54" s="137"/>
      <c r="Z54" s="137"/>
      <c r="AA54" s="131"/>
      <c r="AB54" s="131"/>
      <c r="AC54" s="131"/>
      <c r="AD54" s="131"/>
      <c r="AE54" s="131"/>
      <c r="AF54" s="138"/>
      <c r="AG54" s="138"/>
      <c r="AH54" s="102"/>
      <c r="AI54" s="102"/>
      <c r="AJ54" s="102"/>
      <c r="AK54" s="102"/>
    </row>
    <row r="55" spans="1:37" s="96" customFormat="1" ht="22.5" customHeight="1">
      <c r="B55" s="231"/>
      <c r="C55" s="231"/>
      <c r="D55" s="231"/>
      <c r="E55" s="231"/>
      <c r="F55" s="231"/>
      <c r="G55" s="231"/>
      <c r="H55" s="232" t="s">
        <v>6</v>
      </c>
      <c r="I55" s="233"/>
      <c r="J55" s="233"/>
      <c r="K55" s="233"/>
      <c r="L55" s="233"/>
      <c r="M55" s="233"/>
      <c r="N55" s="233"/>
      <c r="O55" s="233"/>
      <c r="P55" s="265" t="s">
        <v>27</v>
      </c>
      <c r="Q55" s="265"/>
      <c r="R55" s="265"/>
      <c r="S55" s="162"/>
      <c r="T55" s="162"/>
      <c r="U55" s="162"/>
      <c r="V55" s="136"/>
      <c r="W55" s="137"/>
      <c r="X55" s="137"/>
      <c r="Y55" s="137"/>
      <c r="Z55" s="137"/>
      <c r="AA55" s="131"/>
      <c r="AB55" s="131"/>
      <c r="AC55" s="131"/>
      <c r="AD55" s="131"/>
      <c r="AE55" s="131"/>
      <c r="AF55" s="138"/>
      <c r="AG55" s="138"/>
      <c r="AH55" s="102"/>
      <c r="AI55" s="102"/>
      <c r="AJ55" s="102"/>
      <c r="AK55" s="102"/>
    </row>
    <row r="56" spans="1:37" s="96" customFormat="1" ht="22.5" customHeight="1">
      <c r="B56" s="200" t="s">
        <v>34</v>
      </c>
      <c r="C56" s="180" t="s">
        <v>78</v>
      </c>
      <c r="D56" s="180"/>
      <c r="E56" s="180"/>
      <c r="F56" s="180"/>
      <c r="G56" s="181"/>
      <c r="H56" s="291" t="s">
        <v>80</v>
      </c>
      <c r="I56" s="292"/>
      <c r="J56" s="292"/>
      <c r="K56" s="292"/>
      <c r="L56" s="292"/>
      <c r="M56" s="292"/>
      <c r="N56" s="292"/>
      <c r="O56" s="292"/>
      <c r="P56" s="218">
        <v>50000</v>
      </c>
      <c r="Q56" s="219"/>
      <c r="R56" s="220"/>
      <c r="S56" s="162"/>
      <c r="T56" s="162"/>
      <c r="U56" s="162"/>
      <c r="V56" s="136"/>
      <c r="W56" s="137"/>
      <c r="X56" s="137"/>
      <c r="Y56" s="137"/>
      <c r="Z56" s="137"/>
      <c r="AA56" s="131"/>
      <c r="AB56" s="131"/>
      <c r="AC56" s="131"/>
      <c r="AD56" s="131"/>
      <c r="AE56" s="131"/>
      <c r="AF56" s="138"/>
      <c r="AG56" s="138"/>
      <c r="AH56" s="102"/>
      <c r="AI56" s="102"/>
      <c r="AJ56" s="102"/>
      <c r="AK56" s="102"/>
    </row>
    <row r="57" spans="1:37" s="96" customFormat="1" ht="22.5" customHeight="1">
      <c r="B57" s="293" t="s">
        <v>35</v>
      </c>
      <c r="C57" s="172" t="s">
        <v>79</v>
      </c>
      <c r="D57" s="172"/>
      <c r="E57" s="172"/>
      <c r="F57" s="172"/>
      <c r="G57" s="173"/>
      <c r="H57" s="237" t="s">
        <v>81</v>
      </c>
      <c r="I57" s="237"/>
      <c r="J57" s="237"/>
      <c r="K57" s="237"/>
      <c r="L57" s="237"/>
      <c r="M57" s="237"/>
      <c r="N57" s="237"/>
      <c r="O57" s="237"/>
      <c r="P57" s="210">
        <v>30000</v>
      </c>
      <c r="Q57" s="211"/>
      <c r="R57" s="212"/>
      <c r="S57" s="162"/>
      <c r="T57" s="162"/>
      <c r="U57" s="162"/>
      <c r="V57" s="136"/>
      <c r="W57" s="137"/>
      <c r="X57" s="137"/>
      <c r="Y57" s="137"/>
      <c r="Z57" s="137"/>
      <c r="AA57" s="131"/>
      <c r="AB57" s="131"/>
      <c r="AC57" s="131"/>
      <c r="AD57" s="131"/>
      <c r="AE57" s="131"/>
      <c r="AF57" s="138"/>
      <c r="AG57" s="138"/>
      <c r="AH57" s="102"/>
      <c r="AI57" s="102"/>
      <c r="AJ57" s="102"/>
      <c r="AK57" s="102"/>
    </row>
    <row r="58" spans="1:37" s="96" customFormat="1" ht="22.5" customHeight="1">
      <c r="B58" s="293"/>
      <c r="C58" s="172" t="s">
        <v>45</v>
      </c>
      <c r="D58" s="172"/>
      <c r="E58" s="172"/>
      <c r="F58" s="172"/>
      <c r="G58" s="173"/>
      <c r="H58" s="255" t="s">
        <v>61</v>
      </c>
      <c r="I58" s="255"/>
      <c r="J58" s="255"/>
      <c r="K58" s="255"/>
      <c r="L58" s="255"/>
      <c r="M58" s="255"/>
      <c r="N58" s="255"/>
      <c r="O58" s="255"/>
      <c r="P58" s="218">
        <f>SUM(P56:R57)*0.1</f>
        <v>8000</v>
      </c>
      <c r="Q58" s="219"/>
      <c r="R58" s="220"/>
      <c r="S58" s="162"/>
      <c r="T58" s="162"/>
      <c r="U58" s="162"/>
      <c r="V58" s="136"/>
      <c r="W58" s="137"/>
      <c r="X58" s="137"/>
      <c r="Y58" s="137"/>
      <c r="Z58" s="137"/>
      <c r="AA58" s="131"/>
      <c r="AB58" s="131"/>
      <c r="AC58" s="131"/>
      <c r="AD58" s="131"/>
      <c r="AE58" s="131"/>
      <c r="AF58" s="138"/>
      <c r="AG58" s="138"/>
      <c r="AH58" s="102"/>
      <c r="AI58" s="102"/>
      <c r="AJ58" s="102"/>
      <c r="AK58" s="102"/>
    </row>
    <row r="59" spans="1:37" s="96" customFormat="1" ht="22.5" customHeight="1" thickBot="1">
      <c r="B59" s="174" t="s">
        <v>29</v>
      </c>
      <c r="C59" s="182"/>
      <c r="D59" s="176"/>
      <c r="E59" s="176"/>
      <c r="F59" s="176"/>
      <c r="G59" s="177"/>
      <c r="H59" s="266" t="s">
        <v>62</v>
      </c>
      <c r="I59" s="267"/>
      <c r="J59" s="267"/>
      <c r="K59" s="267"/>
      <c r="L59" s="267"/>
      <c r="M59" s="267"/>
      <c r="N59" s="267"/>
      <c r="O59" s="267"/>
      <c r="P59" s="268">
        <f>SUM(P56:R58)*0.3</f>
        <v>26400</v>
      </c>
      <c r="Q59" s="269"/>
      <c r="R59" s="270"/>
      <c r="S59" s="162"/>
      <c r="T59" s="162"/>
      <c r="U59" s="162"/>
      <c r="V59" s="136"/>
      <c r="W59" s="137"/>
      <c r="X59" s="137"/>
      <c r="Y59" s="137"/>
      <c r="Z59" s="137"/>
      <c r="AA59" s="131"/>
      <c r="AB59" s="131"/>
      <c r="AC59" s="131"/>
      <c r="AD59" s="131"/>
      <c r="AE59" s="131"/>
      <c r="AF59" s="138"/>
      <c r="AG59" s="138"/>
      <c r="AH59" s="102"/>
      <c r="AI59" s="102"/>
      <c r="AJ59" s="102"/>
      <c r="AK59" s="102"/>
    </row>
    <row r="60" spans="1:37" s="96" customFormat="1" ht="22.5" customHeight="1" thickTop="1">
      <c r="B60" s="258" t="s">
        <v>103</v>
      </c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60"/>
      <c r="P60" s="262">
        <f>SUM(P56:R59)</f>
        <v>114400</v>
      </c>
      <c r="Q60" s="263"/>
      <c r="R60" s="264"/>
      <c r="S60" s="162"/>
      <c r="T60" s="162"/>
      <c r="U60" s="162"/>
      <c r="V60" s="136"/>
      <c r="W60" s="137"/>
      <c r="X60" s="137"/>
      <c r="Y60" s="137"/>
      <c r="Z60" s="137"/>
      <c r="AA60" s="131"/>
      <c r="AB60" s="131"/>
      <c r="AC60" s="131"/>
      <c r="AD60" s="131"/>
      <c r="AE60" s="131"/>
      <c r="AF60" s="138"/>
      <c r="AG60" s="138"/>
      <c r="AH60" s="102"/>
      <c r="AI60" s="102"/>
      <c r="AJ60" s="102"/>
      <c r="AK60" s="102"/>
    </row>
    <row r="61" spans="1:37" s="96" customFormat="1" ht="6" customHeight="1"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61"/>
      <c r="Q61" s="161"/>
      <c r="R61" s="161"/>
      <c r="S61" s="161"/>
      <c r="T61" s="161"/>
      <c r="U61" s="161"/>
      <c r="V61" s="112"/>
      <c r="W61" s="135"/>
    </row>
    <row r="62" spans="1:37" s="96" customFormat="1" ht="18" customHeight="1">
      <c r="B62" s="162" t="s">
        <v>25</v>
      </c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R62" s="162"/>
      <c r="S62" s="162"/>
      <c r="T62" s="162"/>
      <c r="U62" s="162"/>
      <c r="V62" s="136"/>
      <c r="W62" s="137"/>
      <c r="X62" s="137"/>
      <c r="Y62" s="137"/>
      <c r="Z62" s="137"/>
      <c r="AA62" s="131"/>
      <c r="AB62" s="131"/>
      <c r="AC62" s="131"/>
      <c r="AD62" s="131"/>
      <c r="AE62" s="131"/>
      <c r="AF62" s="138"/>
      <c r="AG62" s="138"/>
      <c r="AH62" s="102"/>
      <c r="AI62" s="102"/>
      <c r="AJ62" s="102"/>
      <c r="AK62" s="102"/>
    </row>
    <row r="63" spans="1:37" s="96" customFormat="1" ht="18" customHeight="1">
      <c r="B63" s="162" t="s">
        <v>42</v>
      </c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36"/>
      <c r="W63" s="137"/>
      <c r="X63" s="137"/>
      <c r="Y63" s="137"/>
      <c r="Z63" s="137"/>
      <c r="AA63" s="131"/>
      <c r="AB63" s="131"/>
      <c r="AC63" s="131"/>
      <c r="AD63" s="131"/>
      <c r="AE63" s="131"/>
      <c r="AF63" s="138"/>
      <c r="AG63" s="138"/>
      <c r="AH63" s="102"/>
      <c r="AI63" s="102"/>
      <c r="AJ63" s="102"/>
      <c r="AK63" s="102"/>
    </row>
    <row r="64" spans="1:37" s="96" customFormat="1" ht="18" customHeight="1">
      <c r="B64" s="162" t="s">
        <v>77</v>
      </c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36"/>
      <c r="W64" s="137"/>
      <c r="X64" s="137"/>
      <c r="Y64" s="137"/>
      <c r="Z64" s="137"/>
      <c r="AA64" s="131"/>
      <c r="AB64" s="131"/>
      <c r="AC64" s="131"/>
      <c r="AD64" s="131"/>
      <c r="AE64" s="131"/>
      <c r="AF64" s="138"/>
      <c r="AG64" s="138"/>
      <c r="AH64" s="102"/>
      <c r="AI64" s="102"/>
      <c r="AJ64" s="102"/>
      <c r="AK64" s="102"/>
    </row>
    <row r="65" spans="1:37" s="96" customFormat="1" ht="18" customHeight="1">
      <c r="A65" s="118"/>
      <c r="B65" s="183" t="s">
        <v>63</v>
      </c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37"/>
      <c r="W65" s="137"/>
      <c r="X65" s="137"/>
      <c r="Y65" s="137"/>
      <c r="Z65" s="137"/>
      <c r="AA65" s="131"/>
      <c r="AB65" s="131"/>
      <c r="AC65" s="131"/>
      <c r="AD65" s="131"/>
      <c r="AE65" s="131"/>
      <c r="AF65" s="138"/>
      <c r="AG65" s="138"/>
      <c r="AH65" s="102"/>
      <c r="AI65" s="102"/>
      <c r="AJ65" s="102"/>
      <c r="AK65" s="102"/>
    </row>
    <row r="66" spans="1:37" s="96" customFormat="1" ht="18" customHeight="1">
      <c r="A66" s="118"/>
      <c r="B66" s="183" t="s">
        <v>100</v>
      </c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37"/>
      <c r="W66" s="137"/>
      <c r="X66" s="137"/>
      <c r="Y66" s="137"/>
      <c r="Z66" s="137"/>
      <c r="AA66" s="131"/>
      <c r="AB66" s="131"/>
      <c r="AC66" s="131"/>
      <c r="AD66" s="131"/>
      <c r="AE66" s="131"/>
      <c r="AF66" s="138"/>
      <c r="AG66" s="138"/>
      <c r="AH66" s="102"/>
      <c r="AI66" s="102"/>
      <c r="AJ66" s="102"/>
      <c r="AK66" s="102"/>
    </row>
    <row r="67" spans="1:37" s="96" customFormat="1" ht="18" customHeight="1">
      <c r="A67" s="178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37"/>
      <c r="W67" s="137"/>
      <c r="X67" s="137"/>
      <c r="Y67" s="137"/>
      <c r="Z67" s="137"/>
      <c r="AA67" s="131"/>
      <c r="AB67" s="131"/>
      <c r="AC67" s="131"/>
      <c r="AD67" s="131"/>
      <c r="AE67" s="131"/>
      <c r="AF67" s="138"/>
      <c r="AG67" s="138"/>
      <c r="AH67" s="102"/>
      <c r="AI67" s="102"/>
      <c r="AJ67" s="102"/>
      <c r="AK67" s="102"/>
    </row>
    <row r="68" spans="1:37" s="96" customFormat="1" ht="18" customHeight="1">
      <c r="A68" s="118"/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37"/>
      <c r="W68" s="137"/>
      <c r="X68" s="137"/>
      <c r="Y68" s="137"/>
      <c r="Z68" s="137"/>
      <c r="AA68" s="131"/>
      <c r="AB68" s="131"/>
      <c r="AC68" s="131"/>
      <c r="AD68" s="131"/>
      <c r="AE68" s="131"/>
      <c r="AF68" s="138"/>
      <c r="AG68" s="138"/>
      <c r="AH68" s="102"/>
      <c r="AI68" s="102"/>
      <c r="AJ68" s="102"/>
      <c r="AK68" s="102"/>
    </row>
    <row r="69" spans="1:37" s="96" customFormat="1" ht="22.5" customHeight="1">
      <c r="B69" s="170" t="s">
        <v>149</v>
      </c>
      <c r="C69" s="184"/>
      <c r="P69" s="183"/>
      <c r="Q69" s="183"/>
      <c r="R69" s="183"/>
      <c r="S69" s="183"/>
      <c r="T69" s="183"/>
      <c r="U69" s="183"/>
      <c r="V69" s="137"/>
      <c r="W69" s="137"/>
      <c r="X69" s="137"/>
      <c r="Y69" s="137"/>
      <c r="Z69" s="137"/>
      <c r="AA69" s="131"/>
      <c r="AB69" s="131"/>
      <c r="AC69" s="131"/>
      <c r="AD69" s="131"/>
      <c r="AE69" s="131"/>
      <c r="AF69" s="138"/>
      <c r="AG69" s="138"/>
      <c r="AH69" s="102"/>
      <c r="AI69" s="102"/>
      <c r="AJ69" s="102"/>
      <c r="AK69" s="102"/>
    </row>
    <row r="70" spans="1:37" s="96" customFormat="1" ht="22.5" customHeight="1">
      <c r="B70" s="232"/>
      <c r="C70" s="233"/>
      <c r="D70" s="233"/>
      <c r="E70" s="233"/>
      <c r="F70" s="233"/>
      <c r="G70" s="271"/>
      <c r="H70" s="232" t="s">
        <v>6</v>
      </c>
      <c r="I70" s="233"/>
      <c r="J70" s="233"/>
      <c r="K70" s="233"/>
      <c r="L70" s="233"/>
      <c r="M70" s="233"/>
      <c r="N70" s="233"/>
      <c r="O70" s="271"/>
      <c r="P70" s="234" t="s">
        <v>44</v>
      </c>
      <c r="Q70" s="235"/>
      <c r="R70" s="236"/>
      <c r="S70" s="162"/>
      <c r="T70" s="162"/>
      <c r="U70" s="162"/>
      <c r="V70" s="136"/>
      <c r="W70" s="137"/>
      <c r="X70" s="137"/>
      <c r="Y70" s="137"/>
      <c r="Z70" s="137"/>
      <c r="AA70" s="131"/>
      <c r="AB70" s="131"/>
      <c r="AC70" s="131"/>
      <c r="AD70" s="131"/>
      <c r="AE70" s="131"/>
      <c r="AF70" s="138"/>
      <c r="AG70" s="138"/>
      <c r="AH70" s="102"/>
      <c r="AI70" s="102"/>
      <c r="AJ70" s="102"/>
      <c r="AK70" s="102"/>
    </row>
    <row r="71" spans="1:37" s="96" customFormat="1" ht="22.5" customHeight="1">
      <c r="B71" s="279" t="s">
        <v>30</v>
      </c>
      <c r="C71" s="280"/>
      <c r="D71" s="280"/>
      <c r="E71" s="280"/>
      <c r="F71" s="280"/>
      <c r="G71" s="281"/>
      <c r="H71" s="237" t="s">
        <v>159</v>
      </c>
      <c r="I71" s="237"/>
      <c r="J71" s="237"/>
      <c r="K71" s="237"/>
      <c r="L71" s="237"/>
      <c r="M71" s="237"/>
      <c r="N71" s="237"/>
      <c r="O71" s="237"/>
      <c r="P71" s="282">
        <v>50000</v>
      </c>
      <c r="Q71" s="283"/>
      <c r="R71" s="284"/>
      <c r="S71" s="185" t="s">
        <v>101</v>
      </c>
      <c r="T71" s="186"/>
      <c r="U71" s="186"/>
      <c r="V71" s="135"/>
      <c r="W71" s="135"/>
      <c r="X71" s="135"/>
      <c r="Y71" s="135"/>
      <c r="Z71" s="135"/>
      <c r="AA71" s="100"/>
      <c r="AB71" s="131"/>
      <c r="AC71" s="131"/>
      <c r="AD71" s="131"/>
      <c r="AE71" s="131"/>
      <c r="AF71" s="99"/>
      <c r="AG71" s="139"/>
      <c r="AH71" s="102"/>
      <c r="AI71" s="102"/>
      <c r="AJ71" s="102"/>
      <c r="AK71" s="102"/>
    </row>
    <row r="72" spans="1:37" s="96" customFormat="1" ht="22.5" customHeight="1">
      <c r="B72" s="285" t="s">
        <v>31</v>
      </c>
      <c r="C72" s="286"/>
      <c r="D72" s="286"/>
      <c r="E72" s="286"/>
      <c r="F72" s="286"/>
      <c r="G72" s="287"/>
      <c r="H72" s="237" t="s">
        <v>160</v>
      </c>
      <c r="I72" s="237"/>
      <c r="J72" s="237"/>
      <c r="K72" s="237"/>
      <c r="L72" s="237"/>
      <c r="M72" s="237"/>
      <c r="N72" s="237"/>
      <c r="O72" s="237"/>
      <c r="P72" s="288">
        <v>100000</v>
      </c>
      <c r="Q72" s="289"/>
      <c r="R72" s="290"/>
      <c r="S72" s="185" t="s">
        <v>101</v>
      </c>
      <c r="T72" s="186"/>
      <c r="U72" s="186"/>
      <c r="V72" s="135"/>
      <c r="W72" s="135"/>
      <c r="X72" s="135"/>
      <c r="Y72" s="135"/>
      <c r="Z72" s="135"/>
      <c r="AA72" s="100"/>
      <c r="AB72" s="131"/>
      <c r="AC72" s="131"/>
      <c r="AD72" s="131"/>
      <c r="AE72" s="131"/>
      <c r="AF72" s="99"/>
      <c r="AG72" s="139"/>
      <c r="AH72" s="102"/>
      <c r="AI72" s="102"/>
      <c r="AJ72" s="102"/>
      <c r="AK72" s="102"/>
    </row>
    <row r="73" spans="1:37" s="96" customFormat="1" ht="6" customHeight="1"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61"/>
      <c r="Q73" s="161"/>
      <c r="R73" s="161"/>
      <c r="S73" s="161"/>
      <c r="T73" s="161"/>
      <c r="U73" s="161"/>
      <c r="V73" s="112"/>
      <c r="W73" s="135"/>
    </row>
    <row r="74" spans="1:37" s="96" customFormat="1" ht="18" customHeight="1">
      <c r="B74" s="162" t="s">
        <v>25</v>
      </c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R74" s="162"/>
      <c r="S74" s="162"/>
      <c r="T74" s="162"/>
      <c r="U74" s="162"/>
      <c r="V74" s="136"/>
      <c r="W74" s="137"/>
      <c r="X74" s="137"/>
      <c r="Y74" s="137"/>
      <c r="Z74" s="137"/>
      <c r="AA74" s="131"/>
      <c r="AB74" s="131"/>
      <c r="AC74" s="131"/>
      <c r="AD74" s="131"/>
      <c r="AE74" s="131"/>
      <c r="AF74" s="138"/>
      <c r="AG74" s="138"/>
      <c r="AH74" s="102"/>
      <c r="AI74" s="102"/>
      <c r="AJ74" s="102"/>
      <c r="AK74" s="102"/>
    </row>
    <row r="75" spans="1:37" s="96" customFormat="1" ht="18" customHeight="1">
      <c r="A75" s="118"/>
      <c r="B75" s="183" t="s">
        <v>150</v>
      </c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37"/>
      <c r="W75" s="137"/>
      <c r="X75" s="137"/>
      <c r="Y75" s="137"/>
      <c r="Z75" s="137"/>
      <c r="AA75" s="131"/>
      <c r="AB75" s="131"/>
      <c r="AC75" s="131"/>
      <c r="AD75" s="131"/>
      <c r="AE75" s="131"/>
      <c r="AF75" s="138"/>
      <c r="AG75" s="138"/>
      <c r="AH75" s="102"/>
      <c r="AI75" s="102"/>
      <c r="AJ75" s="102"/>
      <c r="AK75" s="102"/>
    </row>
    <row r="76" spans="1:37" s="96" customFormat="1" ht="18" customHeight="1">
      <c r="A76" s="178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37"/>
      <c r="W76" s="137"/>
      <c r="X76" s="137"/>
      <c r="Y76" s="137"/>
      <c r="Z76" s="137"/>
      <c r="AA76" s="131"/>
      <c r="AB76" s="131"/>
      <c r="AC76" s="131"/>
      <c r="AD76" s="131"/>
      <c r="AE76" s="131"/>
      <c r="AF76" s="138"/>
      <c r="AG76" s="138"/>
      <c r="AH76" s="102"/>
      <c r="AI76" s="102"/>
      <c r="AJ76" s="102"/>
      <c r="AK76" s="102"/>
    </row>
    <row r="77" spans="1:37" s="96" customFormat="1" ht="18" customHeight="1">
      <c r="A77" s="118"/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37"/>
      <c r="W77" s="137"/>
      <c r="X77" s="137"/>
      <c r="Y77" s="137"/>
      <c r="Z77" s="137"/>
      <c r="AA77" s="131"/>
      <c r="AB77" s="131"/>
      <c r="AC77" s="131"/>
      <c r="AD77" s="131"/>
      <c r="AE77" s="131"/>
      <c r="AF77" s="138"/>
      <c r="AG77" s="138"/>
      <c r="AH77" s="102"/>
      <c r="AI77" s="102"/>
      <c r="AJ77" s="102"/>
      <c r="AK77" s="102"/>
    </row>
    <row r="78" spans="1:37" s="96" customFormat="1" ht="22.5" customHeight="1">
      <c r="B78" s="170" t="s">
        <v>162</v>
      </c>
      <c r="C78" s="184"/>
      <c r="G78" s="187" t="s">
        <v>163</v>
      </c>
      <c r="I78" s="187"/>
      <c r="P78" s="183"/>
      <c r="Q78" s="183"/>
      <c r="R78" s="183"/>
      <c r="S78" s="183"/>
      <c r="T78" s="183"/>
      <c r="U78" s="183"/>
      <c r="V78" s="137"/>
      <c r="W78" s="137"/>
      <c r="X78" s="137"/>
      <c r="Y78" s="137"/>
      <c r="Z78" s="137"/>
      <c r="AA78" s="131"/>
      <c r="AB78" s="131"/>
      <c r="AC78" s="131"/>
      <c r="AD78" s="131"/>
      <c r="AE78" s="131"/>
      <c r="AF78" s="138"/>
      <c r="AG78" s="138"/>
      <c r="AH78" s="102"/>
      <c r="AI78" s="102"/>
      <c r="AJ78" s="102"/>
      <c r="AK78" s="102"/>
    </row>
    <row r="79" spans="1:37" s="96" customFormat="1" ht="18" customHeight="1">
      <c r="B79" s="162" t="s">
        <v>25</v>
      </c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R79" s="162"/>
      <c r="S79" s="162"/>
      <c r="T79" s="162"/>
      <c r="U79" s="162"/>
      <c r="V79" s="136"/>
      <c r="W79" s="137"/>
      <c r="X79" s="137"/>
      <c r="Y79" s="137"/>
      <c r="Z79" s="137"/>
      <c r="AA79" s="131"/>
      <c r="AB79" s="131"/>
      <c r="AC79" s="131"/>
      <c r="AD79" s="131"/>
      <c r="AE79" s="131"/>
      <c r="AF79" s="138"/>
      <c r="AG79" s="138"/>
      <c r="AH79" s="102"/>
      <c r="AI79" s="102"/>
      <c r="AJ79" s="102"/>
      <c r="AK79" s="102"/>
    </row>
    <row r="80" spans="1:37" s="96" customFormat="1" ht="18" customHeight="1">
      <c r="A80" s="118"/>
      <c r="B80" s="183" t="s">
        <v>167</v>
      </c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37"/>
      <c r="W80" s="137"/>
      <c r="X80" s="137"/>
      <c r="Y80" s="137"/>
      <c r="Z80" s="137"/>
      <c r="AA80" s="131"/>
      <c r="AB80" s="131"/>
      <c r="AC80" s="131"/>
      <c r="AD80" s="131"/>
      <c r="AE80" s="131"/>
      <c r="AF80" s="138"/>
      <c r="AG80" s="138"/>
      <c r="AH80" s="102"/>
      <c r="AI80" s="102"/>
      <c r="AJ80" s="102"/>
      <c r="AK80" s="102"/>
    </row>
    <row r="81" spans="1:43" s="96" customFormat="1" ht="18" customHeight="1">
      <c r="A81" s="118"/>
      <c r="B81" s="183" t="s">
        <v>165</v>
      </c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37"/>
      <c r="W81" s="137"/>
      <c r="X81" s="137"/>
      <c r="Y81" s="137"/>
      <c r="Z81" s="137"/>
      <c r="AA81" s="131"/>
      <c r="AB81" s="131"/>
      <c r="AC81" s="131"/>
      <c r="AD81" s="131"/>
      <c r="AE81" s="131"/>
      <c r="AF81" s="138"/>
      <c r="AG81" s="138"/>
      <c r="AH81" s="102"/>
      <c r="AI81" s="102"/>
      <c r="AJ81" s="102"/>
      <c r="AK81" s="102"/>
    </row>
    <row r="82" spans="1:43" s="96" customFormat="1" ht="18" customHeight="1">
      <c r="A82" s="118"/>
      <c r="B82" s="183" t="s">
        <v>151</v>
      </c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37"/>
      <c r="W82" s="137"/>
      <c r="X82" s="137"/>
      <c r="Y82" s="137"/>
      <c r="Z82" s="137"/>
      <c r="AA82" s="131"/>
      <c r="AB82" s="131"/>
      <c r="AC82" s="131"/>
      <c r="AD82" s="131"/>
      <c r="AE82" s="131"/>
      <c r="AF82" s="138"/>
      <c r="AG82" s="138"/>
      <c r="AH82" s="102"/>
      <c r="AI82" s="102"/>
      <c r="AJ82" s="102"/>
      <c r="AK82" s="102"/>
    </row>
    <row r="83" spans="1:43" s="99" customFormat="1" ht="6" customHeight="1">
      <c r="B83" s="276"/>
      <c r="C83" s="276"/>
      <c r="D83" s="276"/>
      <c r="E83" s="276"/>
      <c r="F83" s="276"/>
      <c r="G83" s="276"/>
      <c r="H83" s="276"/>
      <c r="I83" s="276"/>
      <c r="J83" s="276"/>
      <c r="K83" s="276"/>
      <c r="L83" s="276"/>
      <c r="M83" s="276"/>
      <c r="N83" s="276"/>
      <c r="O83" s="276"/>
      <c r="P83" s="278"/>
      <c r="Q83" s="278"/>
      <c r="R83" s="278"/>
      <c r="S83" s="110"/>
      <c r="T83" s="110"/>
      <c r="U83" s="110"/>
      <c r="V83" s="110"/>
      <c r="W83" s="110"/>
      <c r="X83" s="137"/>
      <c r="Y83" s="137"/>
      <c r="Z83" s="137"/>
      <c r="AA83" s="131"/>
      <c r="AB83" s="131"/>
      <c r="AC83" s="131"/>
      <c r="AD83" s="131"/>
      <c r="AE83" s="131"/>
      <c r="AF83" s="138"/>
      <c r="AG83" s="138"/>
      <c r="AH83" s="102"/>
      <c r="AI83" s="102"/>
      <c r="AJ83" s="102"/>
      <c r="AK83" s="102"/>
    </row>
    <row r="84" spans="1:43" s="107" customFormat="1" ht="22.5" customHeight="1">
      <c r="B84" s="277" t="s">
        <v>166</v>
      </c>
      <c r="C84" s="277"/>
      <c r="D84" s="277"/>
      <c r="E84" s="277"/>
      <c r="F84" s="277"/>
      <c r="G84" s="277"/>
      <c r="H84" s="237" t="s">
        <v>161</v>
      </c>
      <c r="I84" s="237"/>
      <c r="J84" s="237"/>
      <c r="K84" s="237"/>
      <c r="L84" s="237"/>
      <c r="M84" s="237"/>
      <c r="N84" s="237"/>
      <c r="O84" s="237"/>
      <c r="P84" s="238" t="str">
        <f>IF(P10="","",7000*P10*P9)</f>
        <v/>
      </c>
      <c r="Q84" s="238"/>
      <c r="R84" s="238"/>
      <c r="S84" s="185" t="s">
        <v>164</v>
      </c>
      <c r="T84" s="131"/>
      <c r="U84" s="131"/>
      <c r="V84" s="131"/>
      <c r="W84" s="131"/>
    </row>
    <row r="85" spans="1:43" s="96" customFormat="1" ht="18" customHeight="1">
      <c r="A85" s="178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37"/>
      <c r="W85" s="137"/>
      <c r="X85" s="137"/>
      <c r="Y85" s="137"/>
      <c r="Z85" s="137"/>
      <c r="AA85" s="131"/>
      <c r="AB85" s="131"/>
      <c r="AC85" s="131"/>
      <c r="AD85" s="131"/>
      <c r="AE85" s="131"/>
      <c r="AF85" s="138"/>
      <c r="AG85" s="138"/>
      <c r="AH85" s="102"/>
      <c r="AI85" s="102"/>
      <c r="AJ85" s="102"/>
      <c r="AK85" s="102"/>
    </row>
    <row r="86" spans="1:43" s="96" customFormat="1" ht="18" customHeight="1">
      <c r="A86" s="118"/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37"/>
      <c r="W86" s="137"/>
      <c r="X86" s="137"/>
      <c r="Y86" s="137"/>
      <c r="Z86" s="137"/>
      <c r="AA86" s="131"/>
      <c r="AB86" s="131"/>
      <c r="AC86" s="131"/>
      <c r="AD86" s="131"/>
      <c r="AE86" s="131"/>
      <c r="AF86" s="138"/>
      <c r="AG86" s="138"/>
      <c r="AH86" s="102"/>
      <c r="AI86" s="102"/>
      <c r="AJ86" s="102"/>
      <c r="AK86" s="102"/>
    </row>
    <row r="87" spans="1:43" s="96" customFormat="1" ht="22.5" customHeight="1">
      <c r="B87" s="170" t="s">
        <v>152</v>
      </c>
      <c r="C87" s="162"/>
      <c r="D87" s="162"/>
      <c r="E87" s="162"/>
      <c r="F87" s="162"/>
      <c r="G87" s="187" t="s">
        <v>154</v>
      </c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36"/>
      <c r="W87" s="137"/>
      <c r="X87" s="137"/>
      <c r="Y87" s="137"/>
      <c r="Z87" s="137"/>
      <c r="AA87" s="131"/>
      <c r="AB87" s="131"/>
      <c r="AC87" s="131"/>
      <c r="AD87" s="131"/>
      <c r="AE87" s="131"/>
      <c r="AF87" s="138"/>
      <c r="AG87" s="138"/>
      <c r="AH87" s="102"/>
      <c r="AI87" s="102"/>
      <c r="AJ87" s="102"/>
      <c r="AK87" s="102"/>
    </row>
    <row r="88" spans="1:43" s="96" customFormat="1" ht="18" customHeight="1">
      <c r="B88" s="162" t="s">
        <v>25</v>
      </c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R88" s="162"/>
      <c r="S88" s="162"/>
      <c r="T88" s="162"/>
      <c r="U88" s="162"/>
      <c r="V88" s="136"/>
      <c r="W88" s="137"/>
      <c r="X88" s="137"/>
      <c r="Y88" s="137"/>
      <c r="Z88" s="137"/>
      <c r="AA88" s="131"/>
      <c r="AB88" s="131"/>
      <c r="AC88" s="131"/>
      <c r="AD88" s="131"/>
      <c r="AE88" s="131"/>
      <c r="AF88" s="138"/>
      <c r="AG88" s="138"/>
      <c r="AH88" s="102"/>
      <c r="AI88" s="102"/>
      <c r="AJ88" s="102"/>
      <c r="AK88" s="102"/>
    </row>
    <row r="89" spans="1:43" s="118" customFormat="1" ht="18" customHeight="1">
      <c r="B89" s="183" t="s">
        <v>43</v>
      </c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37"/>
      <c r="W89" s="137"/>
      <c r="X89" s="137"/>
      <c r="Y89" s="137"/>
      <c r="Z89" s="137"/>
      <c r="AA89" s="131"/>
      <c r="AB89" s="131"/>
      <c r="AC89" s="131"/>
      <c r="AD89" s="131"/>
      <c r="AE89" s="131"/>
      <c r="AF89" s="138"/>
      <c r="AG89" s="138"/>
      <c r="AH89" s="102"/>
      <c r="AI89" s="102"/>
      <c r="AJ89" s="102"/>
      <c r="AK89" s="102"/>
    </row>
    <row r="90" spans="1:43" s="118" customFormat="1" ht="18" customHeight="1">
      <c r="B90" s="183" t="s">
        <v>153</v>
      </c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37"/>
      <c r="W90" s="137"/>
      <c r="X90" s="137"/>
      <c r="Y90" s="137"/>
      <c r="Z90" s="137"/>
      <c r="AA90" s="131"/>
      <c r="AB90" s="131"/>
      <c r="AC90" s="131"/>
      <c r="AD90" s="131"/>
      <c r="AE90" s="131"/>
      <c r="AF90" s="138"/>
      <c r="AG90" s="138"/>
      <c r="AH90" s="102"/>
      <c r="AI90" s="102"/>
      <c r="AJ90" s="102"/>
      <c r="AK90" s="102"/>
    </row>
    <row r="91" spans="1:43" s="20" customFormat="1" ht="22.5" customHeight="1">
      <c r="A91" s="5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73"/>
      <c r="W91" s="27"/>
      <c r="X91" s="27"/>
      <c r="Y91" s="27"/>
      <c r="Z91" s="27"/>
      <c r="AA91" s="24"/>
      <c r="AB91" s="24"/>
      <c r="AC91" s="24"/>
      <c r="AD91" s="24"/>
      <c r="AE91" s="24"/>
      <c r="AF91" s="7"/>
      <c r="AG91" s="7"/>
      <c r="AL91" s="5"/>
      <c r="AM91" s="5"/>
      <c r="AN91" s="5"/>
      <c r="AO91" s="5"/>
      <c r="AP91" s="5"/>
      <c r="AQ91" s="5"/>
    </row>
    <row r="92" spans="1:43" s="20" customFormat="1" ht="22.5" customHeight="1">
      <c r="A92" s="5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73"/>
      <c r="W92" s="27"/>
      <c r="X92" s="27"/>
      <c r="Y92" s="27"/>
      <c r="Z92" s="27"/>
      <c r="AA92" s="24"/>
      <c r="AB92" s="24"/>
      <c r="AC92" s="24"/>
      <c r="AD92" s="24"/>
      <c r="AE92" s="24"/>
      <c r="AF92" s="7"/>
      <c r="AG92" s="7"/>
      <c r="AL92" s="5"/>
      <c r="AM92" s="5"/>
      <c r="AN92" s="5"/>
      <c r="AO92" s="5"/>
      <c r="AP92" s="5"/>
      <c r="AQ92" s="5"/>
    </row>
    <row r="93" spans="1:43" s="20" customFormat="1" ht="22.5" customHeight="1">
      <c r="A93" s="5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73"/>
      <c r="W93" s="27"/>
      <c r="X93" s="27"/>
      <c r="Y93" s="27"/>
      <c r="Z93" s="27"/>
      <c r="AA93" s="24"/>
      <c r="AB93" s="24"/>
      <c r="AC93" s="24"/>
      <c r="AD93" s="24"/>
      <c r="AE93" s="24"/>
      <c r="AF93" s="7"/>
      <c r="AG93" s="7"/>
      <c r="AL93" s="5"/>
      <c r="AM93" s="5"/>
      <c r="AN93" s="5"/>
      <c r="AO93" s="5"/>
      <c r="AP93" s="5"/>
      <c r="AQ93" s="5"/>
    </row>
    <row r="94" spans="1:43" s="20" customFormat="1" ht="22.5" customHeight="1">
      <c r="A94" s="5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73"/>
      <c r="W94" s="27"/>
      <c r="X94" s="27"/>
      <c r="Y94" s="27"/>
      <c r="Z94" s="27"/>
      <c r="AA94" s="24"/>
      <c r="AB94" s="24"/>
      <c r="AC94" s="24"/>
      <c r="AD94" s="24"/>
      <c r="AE94" s="24"/>
      <c r="AF94" s="7"/>
      <c r="AG94" s="7"/>
      <c r="AL94" s="5"/>
      <c r="AM94" s="5"/>
      <c r="AN94" s="5"/>
      <c r="AO94" s="5"/>
      <c r="AP94" s="5"/>
      <c r="AQ94" s="5"/>
    </row>
    <row r="95" spans="1:43" s="20" customFormat="1" ht="22.5" customHeight="1">
      <c r="A95" s="5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73"/>
      <c r="W95" s="27"/>
      <c r="X95" s="27"/>
      <c r="Y95" s="27"/>
      <c r="Z95" s="27"/>
      <c r="AA95" s="24"/>
      <c r="AB95" s="24"/>
      <c r="AC95" s="24"/>
      <c r="AD95" s="24"/>
      <c r="AE95" s="24"/>
      <c r="AF95" s="7"/>
      <c r="AG95" s="7"/>
      <c r="AL95" s="5"/>
      <c r="AM95" s="5"/>
      <c r="AN95" s="5"/>
      <c r="AO95" s="5"/>
      <c r="AP95" s="5"/>
      <c r="AQ95" s="5"/>
    </row>
    <row r="96" spans="1:43" s="20" customFormat="1" ht="22.5" customHeight="1">
      <c r="A96" s="5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73"/>
      <c r="W96" s="27"/>
      <c r="X96" s="27"/>
      <c r="Y96" s="27"/>
      <c r="Z96" s="27"/>
      <c r="AA96" s="24"/>
      <c r="AB96" s="24"/>
      <c r="AC96" s="24"/>
      <c r="AD96" s="24"/>
      <c r="AE96" s="24"/>
      <c r="AF96" s="7"/>
      <c r="AG96" s="7"/>
      <c r="AL96" s="5"/>
      <c r="AM96" s="5"/>
      <c r="AN96" s="5"/>
      <c r="AO96" s="5"/>
      <c r="AP96" s="5"/>
      <c r="AQ96" s="5"/>
    </row>
    <row r="97" spans="1:43" s="20" customFormat="1" ht="22.5" customHeight="1">
      <c r="A97" s="5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73"/>
      <c r="W97" s="27"/>
      <c r="X97" s="27"/>
      <c r="Y97" s="27"/>
      <c r="Z97" s="27"/>
      <c r="AA97" s="24"/>
      <c r="AB97" s="24"/>
      <c r="AC97" s="24"/>
      <c r="AD97" s="24"/>
      <c r="AE97" s="24"/>
      <c r="AF97" s="7"/>
      <c r="AG97" s="7"/>
      <c r="AL97" s="5"/>
      <c r="AM97" s="5"/>
      <c r="AN97" s="5"/>
      <c r="AO97" s="5"/>
      <c r="AP97" s="5"/>
      <c r="AQ97" s="5"/>
    </row>
    <row r="98" spans="1:43" s="20" customFormat="1" ht="22.5" customHeight="1">
      <c r="A98" s="5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73"/>
      <c r="W98" s="27"/>
      <c r="X98" s="27"/>
      <c r="Y98" s="27"/>
      <c r="Z98" s="27"/>
      <c r="AA98" s="24"/>
      <c r="AB98" s="24"/>
      <c r="AC98" s="24"/>
      <c r="AD98" s="24"/>
      <c r="AE98" s="24"/>
      <c r="AF98" s="7"/>
      <c r="AG98" s="7"/>
      <c r="AL98" s="5"/>
      <c r="AM98" s="5"/>
      <c r="AN98" s="5"/>
      <c r="AO98" s="5"/>
      <c r="AP98" s="5"/>
      <c r="AQ98" s="5"/>
    </row>
    <row r="99" spans="1:43" s="20" customFormat="1" ht="22.5" customHeight="1">
      <c r="A99" s="5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73"/>
      <c r="W99" s="27"/>
      <c r="X99" s="27"/>
      <c r="Y99" s="27"/>
      <c r="Z99" s="27"/>
      <c r="AA99" s="24"/>
      <c r="AB99" s="24"/>
      <c r="AC99" s="24"/>
      <c r="AD99" s="24"/>
      <c r="AE99" s="24"/>
      <c r="AF99" s="7"/>
      <c r="AG99" s="7"/>
      <c r="AL99" s="5"/>
      <c r="AM99" s="5"/>
      <c r="AN99" s="5"/>
      <c r="AO99" s="5"/>
      <c r="AP99" s="5"/>
      <c r="AQ99" s="5"/>
    </row>
    <row r="100" spans="1:43" s="20" customFormat="1" ht="22.5" customHeight="1">
      <c r="A100" s="5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73"/>
      <c r="W100" s="27"/>
      <c r="X100" s="27"/>
      <c r="Y100" s="27"/>
      <c r="Z100" s="27"/>
      <c r="AA100" s="24"/>
      <c r="AB100" s="24"/>
      <c r="AC100" s="24"/>
      <c r="AD100" s="24"/>
      <c r="AE100" s="24"/>
      <c r="AF100" s="7"/>
      <c r="AG100" s="7"/>
      <c r="AL100" s="5"/>
      <c r="AM100" s="5"/>
      <c r="AN100" s="5"/>
      <c r="AO100" s="5"/>
      <c r="AP100" s="5"/>
      <c r="AQ100" s="5"/>
    </row>
    <row r="101" spans="1:43" s="20" customFormat="1" ht="22.5" customHeight="1">
      <c r="A101" s="5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73"/>
      <c r="W101" s="27"/>
      <c r="X101" s="27"/>
      <c r="Y101" s="27"/>
      <c r="Z101" s="27"/>
      <c r="AA101" s="24"/>
      <c r="AB101" s="24"/>
      <c r="AC101" s="24"/>
      <c r="AD101" s="24"/>
      <c r="AE101" s="24"/>
      <c r="AF101" s="7"/>
      <c r="AG101" s="7"/>
      <c r="AL101" s="5"/>
      <c r="AM101" s="5"/>
      <c r="AN101" s="5"/>
      <c r="AO101" s="5"/>
      <c r="AP101" s="5"/>
      <c r="AQ101" s="5"/>
    </row>
    <row r="102" spans="1:43" s="20" customFormat="1" ht="22.5" customHeight="1">
      <c r="A102" s="5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73"/>
      <c r="W102" s="27"/>
      <c r="X102" s="27"/>
      <c r="Y102" s="27"/>
      <c r="Z102" s="27"/>
      <c r="AA102" s="24"/>
      <c r="AB102" s="24"/>
      <c r="AC102" s="24"/>
      <c r="AD102" s="24"/>
      <c r="AE102" s="24"/>
      <c r="AF102" s="7"/>
      <c r="AG102" s="7"/>
      <c r="AL102" s="5"/>
      <c r="AM102" s="5"/>
      <c r="AN102" s="5"/>
      <c r="AO102" s="5"/>
      <c r="AP102" s="5"/>
      <c r="AQ102" s="5"/>
    </row>
    <row r="103" spans="1:43" s="20" customFormat="1" ht="22.5" customHeight="1">
      <c r="A103" s="5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73"/>
      <c r="W103" s="27"/>
      <c r="X103" s="27"/>
      <c r="Y103" s="27"/>
      <c r="Z103" s="27"/>
      <c r="AA103" s="24"/>
      <c r="AB103" s="24"/>
      <c r="AC103" s="24"/>
      <c r="AD103" s="24"/>
      <c r="AE103" s="24"/>
      <c r="AF103" s="7"/>
      <c r="AG103" s="7"/>
      <c r="AL103" s="5"/>
      <c r="AM103" s="5"/>
      <c r="AN103" s="5"/>
      <c r="AO103" s="5"/>
      <c r="AP103" s="5"/>
      <c r="AQ103" s="5"/>
    </row>
    <row r="104" spans="1:43" s="20" customFormat="1" ht="22.5" customHeight="1">
      <c r="A104" s="5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73"/>
      <c r="W104" s="27"/>
      <c r="X104" s="27"/>
      <c r="Y104" s="27"/>
      <c r="Z104" s="27"/>
      <c r="AA104" s="24"/>
      <c r="AB104" s="24"/>
      <c r="AC104" s="24"/>
      <c r="AD104" s="24"/>
      <c r="AE104" s="24"/>
      <c r="AF104" s="7"/>
      <c r="AG104" s="7"/>
      <c r="AL104" s="5"/>
      <c r="AM104" s="5"/>
      <c r="AN104" s="5"/>
      <c r="AO104" s="5"/>
      <c r="AP104" s="5"/>
      <c r="AQ104" s="5"/>
    </row>
    <row r="105" spans="1:43" s="20" customFormat="1" ht="22.5" customHeight="1">
      <c r="A105" s="5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73"/>
      <c r="W105" s="27"/>
      <c r="X105" s="27"/>
      <c r="Y105" s="27"/>
      <c r="Z105" s="27"/>
      <c r="AA105" s="24"/>
      <c r="AB105" s="24"/>
      <c r="AC105" s="24"/>
      <c r="AD105" s="24"/>
      <c r="AE105" s="24"/>
      <c r="AF105" s="7"/>
      <c r="AG105" s="7"/>
      <c r="AL105" s="5"/>
      <c r="AM105" s="5"/>
      <c r="AN105" s="5"/>
      <c r="AO105" s="5"/>
      <c r="AP105" s="5"/>
      <c r="AQ105" s="5"/>
    </row>
    <row r="106" spans="1:43" s="20" customFormat="1" ht="22.5" customHeight="1">
      <c r="A106" s="5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73"/>
      <c r="W106" s="27"/>
      <c r="X106" s="27"/>
      <c r="Y106" s="27"/>
      <c r="Z106" s="27"/>
      <c r="AA106" s="24"/>
      <c r="AB106" s="24"/>
      <c r="AC106" s="24"/>
      <c r="AD106" s="24"/>
      <c r="AE106" s="24"/>
      <c r="AF106" s="7"/>
      <c r="AG106" s="7"/>
      <c r="AL106" s="5"/>
      <c r="AM106" s="5"/>
      <c r="AN106" s="5"/>
      <c r="AO106" s="5"/>
      <c r="AP106" s="5"/>
      <c r="AQ106" s="5"/>
    </row>
    <row r="107" spans="1:43" s="20" customFormat="1" ht="22.5" customHeight="1">
      <c r="A107" s="5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73"/>
      <c r="W107" s="27"/>
      <c r="X107" s="27"/>
      <c r="Y107" s="27"/>
      <c r="Z107" s="27"/>
      <c r="AA107" s="24"/>
      <c r="AB107" s="24"/>
      <c r="AC107" s="24"/>
      <c r="AD107" s="24"/>
      <c r="AE107" s="24"/>
      <c r="AF107" s="7"/>
      <c r="AG107" s="7"/>
      <c r="AL107" s="5"/>
      <c r="AM107" s="5"/>
      <c r="AN107" s="5"/>
      <c r="AO107" s="5"/>
      <c r="AP107" s="5"/>
      <c r="AQ107" s="5"/>
    </row>
    <row r="108" spans="1:43" s="20" customFormat="1" ht="22.5" customHeight="1">
      <c r="A108" s="5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73"/>
      <c r="W108" s="27"/>
      <c r="X108" s="27"/>
      <c r="Y108" s="27"/>
      <c r="Z108" s="27"/>
      <c r="AA108" s="24"/>
      <c r="AB108" s="24"/>
      <c r="AC108" s="24"/>
      <c r="AD108" s="24"/>
      <c r="AE108" s="24"/>
      <c r="AF108" s="7"/>
      <c r="AG108" s="7"/>
      <c r="AL108" s="5"/>
      <c r="AM108" s="5"/>
      <c r="AN108" s="5"/>
      <c r="AO108" s="5"/>
      <c r="AP108" s="5"/>
      <c r="AQ108" s="5"/>
    </row>
    <row r="109" spans="1:43" s="20" customFormat="1" ht="22.5" customHeight="1">
      <c r="A109" s="5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73"/>
      <c r="W109" s="27"/>
      <c r="X109" s="27"/>
      <c r="Y109" s="27"/>
      <c r="Z109" s="27"/>
      <c r="AA109" s="24"/>
      <c r="AB109" s="24"/>
      <c r="AC109" s="24"/>
      <c r="AD109" s="24"/>
      <c r="AE109" s="24"/>
      <c r="AF109" s="7"/>
      <c r="AG109" s="7"/>
      <c r="AL109" s="5"/>
      <c r="AM109" s="5"/>
      <c r="AN109" s="5"/>
      <c r="AO109" s="5"/>
      <c r="AP109" s="5"/>
      <c r="AQ109" s="5"/>
    </row>
    <row r="110" spans="1:43" s="20" customFormat="1" ht="22.5" customHeight="1">
      <c r="A110" s="5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73"/>
      <c r="W110" s="27"/>
      <c r="X110" s="27"/>
      <c r="Y110" s="27"/>
      <c r="Z110" s="27"/>
      <c r="AA110" s="24"/>
      <c r="AB110" s="24"/>
      <c r="AC110" s="24"/>
      <c r="AD110" s="24"/>
      <c r="AE110" s="24"/>
      <c r="AF110" s="7"/>
      <c r="AG110" s="7"/>
      <c r="AL110" s="5"/>
      <c r="AM110" s="5"/>
      <c r="AN110" s="5"/>
      <c r="AO110" s="5"/>
      <c r="AP110" s="5"/>
      <c r="AQ110" s="5"/>
    </row>
    <row r="111" spans="1:43" s="20" customFormat="1" ht="22.5" customHeight="1">
      <c r="A111" s="5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73"/>
      <c r="W111" s="27"/>
      <c r="X111" s="27"/>
      <c r="Y111" s="27"/>
      <c r="Z111" s="27"/>
      <c r="AA111" s="24"/>
      <c r="AB111" s="24"/>
      <c r="AC111" s="24"/>
      <c r="AD111" s="24"/>
      <c r="AE111" s="24"/>
      <c r="AF111" s="7"/>
      <c r="AG111" s="7"/>
      <c r="AL111" s="5"/>
      <c r="AM111" s="5"/>
      <c r="AN111" s="5"/>
      <c r="AO111" s="5"/>
      <c r="AP111" s="5"/>
      <c r="AQ111" s="5"/>
    </row>
    <row r="112" spans="1:43" s="20" customFormat="1" ht="22.5" customHeight="1">
      <c r="A112" s="5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73"/>
      <c r="W112" s="27"/>
      <c r="X112" s="27"/>
      <c r="Y112" s="27"/>
      <c r="Z112" s="27"/>
      <c r="AA112" s="24"/>
      <c r="AB112" s="24"/>
      <c r="AC112" s="24"/>
      <c r="AD112" s="24"/>
      <c r="AE112" s="24"/>
      <c r="AF112" s="7"/>
      <c r="AG112" s="7"/>
      <c r="AL112" s="5"/>
      <c r="AM112" s="5"/>
      <c r="AN112" s="5"/>
      <c r="AO112" s="5"/>
      <c r="AP112" s="5"/>
      <c r="AQ112" s="5"/>
    </row>
    <row r="113" spans="1:43" s="20" customFormat="1" ht="22.5" customHeight="1">
      <c r="A113" s="5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73"/>
      <c r="W113" s="27"/>
      <c r="X113" s="27"/>
      <c r="Y113" s="27"/>
      <c r="Z113" s="27"/>
      <c r="AA113" s="24"/>
      <c r="AB113" s="24"/>
      <c r="AC113" s="24"/>
      <c r="AD113" s="24"/>
      <c r="AE113" s="24"/>
      <c r="AF113" s="7"/>
      <c r="AG113" s="7"/>
      <c r="AL113" s="5"/>
      <c r="AM113" s="5"/>
      <c r="AN113" s="5"/>
      <c r="AO113" s="5"/>
      <c r="AP113" s="5"/>
      <c r="AQ113" s="5"/>
    </row>
    <row r="114" spans="1:43" s="20" customFormat="1" ht="22.5" customHeight="1">
      <c r="A114" s="5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73"/>
      <c r="W114" s="27"/>
      <c r="X114" s="27"/>
      <c r="Y114" s="27"/>
      <c r="Z114" s="27"/>
      <c r="AA114" s="24"/>
      <c r="AB114" s="24"/>
      <c r="AC114" s="24"/>
      <c r="AD114" s="24"/>
      <c r="AE114" s="24"/>
      <c r="AF114" s="7"/>
      <c r="AG114" s="7"/>
      <c r="AL114" s="5"/>
      <c r="AM114" s="5"/>
      <c r="AN114" s="5"/>
      <c r="AO114" s="5"/>
      <c r="AP114" s="5"/>
      <c r="AQ114" s="5"/>
    </row>
    <row r="115" spans="1:43" s="20" customFormat="1" ht="22.5" customHeight="1">
      <c r="A115" s="5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73"/>
      <c r="W115" s="27"/>
      <c r="X115" s="27"/>
      <c r="Y115" s="27"/>
      <c r="Z115" s="27"/>
      <c r="AA115" s="24"/>
      <c r="AB115" s="24"/>
      <c r="AC115" s="24"/>
      <c r="AD115" s="24"/>
      <c r="AE115" s="24"/>
      <c r="AF115" s="7"/>
      <c r="AG115" s="7"/>
      <c r="AL115" s="5"/>
      <c r="AM115" s="5"/>
      <c r="AN115" s="5"/>
      <c r="AO115" s="5"/>
      <c r="AP115" s="5"/>
      <c r="AQ115" s="5"/>
    </row>
    <row r="116" spans="1:43" s="20" customFormat="1" ht="22.5" customHeight="1">
      <c r="A116" s="5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73"/>
      <c r="W116" s="27"/>
      <c r="X116" s="27"/>
      <c r="Y116" s="27"/>
      <c r="Z116" s="27"/>
      <c r="AA116" s="24"/>
      <c r="AB116" s="24"/>
      <c r="AC116" s="24"/>
      <c r="AD116" s="24"/>
      <c r="AE116" s="24"/>
      <c r="AF116" s="7"/>
      <c r="AG116" s="7"/>
      <c r="AL116" s="5"/>
      <c r="AM116" s="5"/>
      <c r="AN116" s="5"/>
      <c r="AO116" s="5"/>
      <c r="AP116" s="5"/>
      <c r="AQ116" s="5"/>
    </row>
    <row r="117" spans="1:43" s="20" customFormat="1" ht="22.5" customHeight="1">
      <c r="A117" s="5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73"/>
      <c r="W117" s="27"/>
      <c r="X117" s="27"/>
      <c r="Y117" s="27"/>
      <c r="Z117" s="27"/>
      <c r="AA117" s="24"/>
      <c r="AB117" s="24"/>
      <c r="AC117" s="24"/>
      <c r="AD117" s="24"/>
      <c r="AE117" s="24"/>
      <c r="AF117" s="7"/>
      <c r="AG117" s="7"/>
      <c r="AL117" s="5"/>
      <c r="AM117" s="5"/>
      <c r="AN117" s="5"/>
      <c r="AO117" s="5"/>
      <c r="AP117" s="5"/>
      <c r="AQ117" s="5"/>
    </row>
    <row r="118" spans="1:43" s="20" customFormat="1" ht="22.5" customHeight="1">
      <c r="A118" s="5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73"/>
      <c r="W118" s="27"/>
      <c r="X118" s="27"/>
      <c r="Y118" s="27"/>
      <c r="Z118" s="27"/>
      <c r="AA118" s="24"/>
      <c r="AB118" s="24"/>
      <c r="AC118" s="24"/>
      <c r="AD118" s="24"/>
      <c r="AE118" s="24"/>
      <c r="AF118" s="7"/>
      <c r="AG118" s="7"/>
      <c r="AL118" s="5"/>
      <c r="AM118" s="5"/>
      <c r="AN118" s="5"/>
      <c r="AO118" s="5"/>
      <c r="AP118" s="5"/>
      <c r="AQ118" s="5"/>
    </row>
    <row r="119" spans="1:43" s="20" customFormat="1" ht="22.5" customHeight="1">
      <c r="A119" s="5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73"/>
      <c r="W119" s="27"/>
      <c r="X119" s="27"/>
      <c r="Y119" s="27"/>
      <c r="Z119" s="27"/>
      <c r="AA119" s="24"/>
      <c r="AB119" s="24"/>
      <c r="AC119" s="24"/>
      <c r="AD119" s="24"/>
      <c r="AE119" s="24"/>
      <c r="AF119" s="7"/>
      <c r="AG119" s="7"/>
      <c r="AL119" s="5"/>
      <c r="AM119" s="5"/>
      <c r="AN119" s="5"/>
      <c r="AO119" s="5"/>
      <c r="AP119" s="5"/>
      <c r="AQ119" s="5"/>
    </row>
    <row r="120" spans="1:43" s="20" customFormat="1" ht="22.5" customHeight="1">
      <c r="A120" s="5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73"/>
      <c r="W120" s="27"/>
      <c r="X120" s="27"/>
      <c r="Y120" s="27"/>
      <c r="Z120" s="27"/>
      <c r="AA120" s="24"/>
      <c r="AB120" s="24"/>
      <c r="AC120" s="24"/>
      <c r="AD120" s="24"/>
      <c r="AE120" s="24"/>
      <c r="AF120" s="7"/>
      <c r="AG120" s="7"/>
      <c r="AL120" s="5"/>
      <c r="AM120" s="5"/>
      <c r="AN120" s="5"/>
      <c r="AO120" s="5"/>
      <c r="AP120" s="5"/>
      <c r="AQ120" s="5"/>
    </row>
    <row r="121" spans="1:43" s="20" customFormat="1" ht="22.5" customHeight="1">
      <c r="A121" s="5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73"/>
      <c r="W121" s="27"/>
      <c r="X121" s="27"/>
      <c r="Y121" s="27"/>
      <c r="Z121" s="27"/>
      <c r="AA121" s="24"/>
      <c r="AB121" s="24"/>
      <c r="AC121" s="24"/>
      <c r="AD121" s="24"/>
      <c r="AE121" s="24"/>
      <c r="AF121" s="7"/>
      <c r="AG121" s="7"/>
      <c r="AL121" s="5"/>
      <c r="AM121" s="5"/>
      <c r="AN121" s="5"/>
      <c r="AO121" s="5"/>
      <c r="AP121" s="5"/>
      <c r="AQ121" s="5"/>
    </row>
    <row r="122" spans="1:43" s="20" customFormat="1" ht="22.5" customHeight="1">
      <c r="A122" s="5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73"/>
      <c r="W122" s="27"/>
      <c r="X122" s="27"/>
      <c r="Y122" s="27"/>
      <c r="Z122" s="27"/>
      <c r="AA122" s="24"/>
      <c r="AB122" s="24"/>
      <c r="AC122" s="24"/>
      <c r="AD122" s="24"/>
      <c r="AE122" s="24"/>
      <c r="AF122" s="7"/>
      <c r="AG122" s="7"/>
      <c r="AL122" s="5"/>
      <c r="AM122" s="5"/>
      <c r="AN122" s="5"/>
      <c r="AO122" s="5"/>
      <c r="AP122" s="5"/>
      <c r="AQ122" s="5"/>
    </row>
    <row r="123" spans="1:43" s="20" customFormat="1" ht="22.5" customHeight="1">
      <c r="A123" s="5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73"/>
      <c r="W123" s="27"/>
      <c r="X123" s="27"/>
      <c r="Y123" s="27"/>
      <c r="Z123" s="27"/>
      <c r="AA123" s="24"/>
      <c r="AB123" s="24"/>
      <c r="AC123" s="24"/>
      <c r="AD123" s="24"/>
      <c r="AE123" s="24"/>
      <c r="AF123" s="7"/>
      <c r="AG123" s="7"/>
      <c r="AL123" s="5"/>
      <c r="AM123" s="5"/>
      <c r="AN123" s="5"/>
      <c r="AO123" s="5"/>
      <c r="AP123" s="5"/>
      <c r="AQ123" s="5"/>
    </row>
    <row r="124" spans="1:43" s="20" customFormat="1" ht="22.5" customHeight="1">
      <c r="A124" s="5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73"/>
      <c r="W124" s="27"/>
      <c r="X124" s="27"/>
      <c r="Y124" s="27"/>
      <c r="Z124" s="27"/>
      <c r="AA124" s="24"/>
      <c r="AB124" s="24"/>
      <c r="AC124" s="24"/>
      <c r="AD124" s="24"/>
      <c r="AE124" s="24"/>
      <c r="AF124" s="7"/>
      <c r="AG124" s="7"/>
      <c r="AL124" s="5"/>
      <c r="AM124" s="5"/>
      <c r="AN124" s="5"/>
      <c r="AO124" s="5"/>
      <c r="AP124" s="5"/>
      <c r="AQ124" s="5"/>
    </row>
    <row r="125" spans="1:43" s="20" customFormat="1" ht="22.5" customHeight="1">
      <c r="A125" s="5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73"/>
      <c r="W125" s="27"/>
      <c r="X125" s="27"/>
      <c r="Y125" s="27"/>
      <c r="Z125" s="27"/>
      <c r="AA125" s="24"/>
      <c r="AB125" s="24"/>
      <c r="AC125" s="24"/>
      <c r="AD125" s="24"/>
      <c r="AE125" s="24"/>
      <c r="AF125" s="7"/>
      <c r="AG125" s="7"/>
      <c r="AL125" s="5"/>
      <c r="AM125" s="5"/>
      <c r="AN125" s="5"/>
      <c r="AO125" s="5"/>
      <c r="AP125" s="5"/>
      <c r="AQ125" s="5"/>
    </row>
    <row r="126" spans="1:43" s="20" customFormat="1" ht="22.5" customHeight="1">
      <c r="A126" s="5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73"/>
      <c r="W126" s="27"/>
      <c r="X126" s="27"/>
      <c r="Y126" s="27"/>
      <c r="Z126" s="27"/>
      <c r="AA126" s="24"/>
      <c r="AB126" s="24"/>
      <c r="AC126" s="24"/>
      <c r="AD126" s="24"/>
      <c r="AE126" s="24"/>
      <c r="AF126" s="7"/>
      <c r="AG126" s="7"/>
      <c r="AL126" s="5"/>
      <c r="AM126" s="5"/>
      <c r="AN126" s="5"/>
      <c r="AO126" s="5"/>
      <c r="AP126" s="5"/>
      <c r="AQ126" s="5"/>
    </row>
    <row r="127" spans="1:43" s="20" customFormat="1" ht="22.5" customHeight="1">
      <c r="A127" s="5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73"/>
      <c r="W127" s="27"/>
      <c r="X127" s="27"/>
      <c r="Y127" s="27"/>
      <c r="Z127" s="27"/>
      <c r="AA127" s="24"/>
      <c r="AB127" s="24"/>
      <c r="AC127" s="24"/>
      <c r="AD127" s="24"/>
      <c r="AE127" s="24"/>
      <c r="AF127" s="7"/>
      <c r="AG127" s="7"/>
      <c r="AL127" s="5"/>
      <c r="AM127" s="5"/>
      <c r="AN127" s="5"/>
      <c r="AO127" s="5"/>
      <c r="AP127" s="5"/>
      <c r="AQ127" s="5"/>
    </row>
    <row r="128" spans="1:43" s="20" customFormat="1" ht="22.5" customHeight="1">
      <c r="A128" s="5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73"/>
      <c r="W128" s="27"/>
      <c r="X128" s="27"/>
      <c r="Y128" s="27"/>
      <c r="Z128" s="27"/>
      <c r="AA128" s="24"/>
      <c r="AB128" s="24"/>
      <c r="AC128" s="24"/>
      <c r="AD128" s="24"/>
      <c r="AE128" s="24"/>
      <c r="AF128" s="7"/>
      <c r="AG128" s="7"/>
      <c r="AL128" s="5"/>
      <c r="AM128" s="5"/>
      <c r="AN128" s="5"/>
      <c r="AO128" s="5"/>
      <c r="AP128" s="5"/>
      <c r="AQ128" s="5"/>
    </row>
    <row r="129" spans="1:43" s="20" customFormat="1" ht="22.5" customHeight="1">
      <c r="A129" s="5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73"/>
      <c r="W129" s="27"/>
      <c r="X129" s="27"/>
      <c r="Y129" s="27"/>
      <c r="Z129" s="27"/>
      <c r="AA129" s="24"/>
      <c r="AB129" s="24"/>
      <c r="AC129" s="24"/>
      <c r="AD129" s="24"/>
      <c r="AE129" s="24"/>
      <c r="AF129" s="7"/>
      <c r="AG129" s="7"/>
      <c r="AL129" s="5"/>
      <c r="AM129" s="5"/>
      <c r="AN129" s="5"/>
      <c r="AO129" s="5"/>
      <c r="AP129" s="5"/>
      <c r="AQ129" s="5"/>
    </row>
    <row r="130" spans="1:43" s="20" customFormat="1" ht="22.5" customHeight="1">
      <c r="A130" s="5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73"/>
      <c r="W130" s="27"/>
      <c r="X130" s="27"/>
      <c r="Y130" s="27"/>
      <c r="Z130" s="27"/>
      <c r="AA130" s="24"/>
      <c r="AB130" s="24"/>
      <c r="AC130" s="24"/>
      <c r="AD130" s="24"/>
      <c r="AE130" s="24"/>
      <c r="AF130" s="7"/>
      <c r="AG130" s="7"/>
      <c r="AL130" s="5"/>
      <c r="AM130" s="5"/>
      <c r="AN130" s="5"/>
      <c r="AO130" s="5"/>
      <c r="AP130" s="5"/>
      <c r="AQ130" s="5"/>
    </row>
    <row r="131" spans="1:43" s="20" customFormat="1" ht="22.5" customHeight="1">
      <c r="A131" s="5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73"/>
      <c r="W131" s="27"/>
      <c r="X131" s="27"/>
      <c r="Y131" s="27"/>
      <c r="Z131" s="27"/>
      <c r="AA131" s="24"/>
      <c r="AB131" s="24"/>
      <c r="AC131" s="24"/>
      <c r="AD131" s="24"/>
      <c r="AE131" s="24"/>
      <c r="AF131" s="7"/>
      <c r="AG131" s="7"/>
      <c r="AL131" s="5"/>
      <c r="AM131" s="5"/>
      <c r="AN131" s="5"/>
      <c r="AO131" s="5"/>
      <c r="AP131" s="5"/>
      <c r="AQ131" s="5"/>
    </row>
    <row r="132" spans="1:43" s="20" customFormat="1" ht="22.5" customHeight="1">
      <c r="A132" s="5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73"/>
      <c r="W132" s="27"/>
      <c r="X132" s="27"/>
      <c r="Y132" s="27"/>
      <c r="Z132" s="27"/>
      <c r="AA132" s="24"/>
      <c r="AB132" s="24"/>
      <c r="AC132" s="24"/>
      <c r="AD132" s="24"/>
      <c r="AE132" s="24"/>
      <c r="AF132" s="7"/>
      <c r="AG132" s="7"/>
      <c r="AL132" s="5"/>
      <c r="AM132" s="5"/>
      <c r="AN132" s="5"/>
      <c r="AO132" s="5"/>
      <c r="AP132" s="5"/>
      <c r="AQ132" s="5"/>
    </row>
    <row r="133" spans="1:43" s="20" customFormat="1" ht="22.5" customHeight="1">
      <c r="A133" s="5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73"/>
      <c r="W133" s="27"/>
      <c r="X133" s="27"/>
      <c r="Y133" s="27"/>
      <c r="Z133" s="27"/>
      <c r="AA133" s="24"/>
      <c r="AB133" s="24"/>
      <c r="AC133" s="24"/>
      <c r="AD133" s="24"/>
      <c r="AE133" s="24"/>
      <c r="AF133" s="7"/>
      <c r="AG133" s="7"/>
      <c r="AL133" s="5"/>
      <c r="AM133" s="5"/>
      <c r="AN133" s="5"/>
      <c r="AO133" s="5"/>
      <c r="AP133" s="5"/>
      <c r="AQ133" s="5"/>
    </row>
    <row r="134" spans="1:43" s="20" customFormat="1" ht="22.5" customHeight="1">
      <c r="A134" s="5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73"/>
      <c r="W134" s="27"/>
      <c r="X134" s="27"/>
      <c r="Y134" s="27"/>
      <c r="Z134" s="27"/>
      <c r="AA134" s="24"/>
      <c r="AB134" s="24"/>
      <c r="AC134" s="24"/>
      <c r="AD134" s="24"/>
      <c r="AE134" s="24"/>
      <c r="AF134" s="7"/>
      <c r="AG134" s="7"/>
      <c r="AL134" s="5"/>
      <c r="AM134" s="5"/>
      <c r="AN134" s="5"/>
      <c r="AO134" s="5"/>
      <c r="AP134" s="5"/>
      <c r="AQ134" s="5"/>
    </row>
    <row r="135" spans="1:43" s="20" customFormat="1" ht="22.5" customHeight="1">
      <c r="A135" s="5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73"/>
      <c r="W135" s="27"/>
      <c r="X135" s="27"/>
      <c r="Y135" s="27"/>
      <c r="Z135" s="27"/>
      <c r="AA135" s="24"/>
      <c r="AB135" s="24"/>
      <c r="AC135" s="24"/>
      <c r="AD135" s="24"/>
      <c r="AE135" s="24"/>
      <c r="AF135" s="7"/>
      <c r="AG135" s="7"/>
      <c r="AL135" s="5"/>
      <c r="AM135" s="5"/>
      <c r="AN135" s="5"/>
      <c r="AO135" s="5"/>
      <c r="AP135" s="5"/>
      <c r="AQ135" s="5"/>
    </row>
    <row r="136" spans="1:43" s="20" customFormat="1" ht="22.5" customHeight="1">
      <c r="A136" s="5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73"/>
      <c r="W136" s="27"/>
      <c r="X136" s="27"/>
      <c r="Y136" s="27"/>
      <c r="Z136" s="27"/>
      <c r="AA136" s="24"/>
      <c r="AB136" s="24"/>
      <c r="AC136" s="24"/>
      <c r="AD136" s="24"/>
      <c r="AE136" s="24"/>
      <c r="AF136" s="7"/>
      <c r="AG136" s="7"/>
      <c r="AL136" s="5"/>
      <c r="AM136" s="5"/>
      <c r="AN136" s="5"/>
      <c r="AO136" s="5"/>
      <c r="AP136" s="5"/>
      <c r="AQ136" s="5"/>
    </row>
    <row r="137" spans="1:43" s="20" customFormat="1" ht="22.5" customHeight="1">
      <c r="A137" s="5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73"/>
      <c r="W137" s="27"/>
      <c r="X137" s="27"/>
      <c r="Y137" s="27"/>
      <c r="Z137" s="27"/>
      <c r="AA137" s="24"/>
      <c r="AB137" s="24"/>
      <c r="AC137" s="24"/>
      <c r="AD137" s="24"/>
      <c r="AE137" s="24"/>
      <c r="AF137" s="7"/>
      <c r="AG137" s="7"/>
      <c r="AL137" s="5"/>
      <c r="AM137" s="5"/>
      <c r="AN137" s="5"/>
      <c r="AO137" s="5"/>
      <c r="AP137" s="5"/>
      <c r="AQ137" s="5"/>
    </row>
    <row r="138" spans="1:43" s="20" customFormat="1" ht="22.5" customHeight="1">
      <c r="A138" s="5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73"/>
      <c r="W138" s="27"/>
      <c r="X138" s="27"/>
      <c r="Y138" s="27"/>
      <c r="Z138" s="27"/>
      <c r="AA138" s="24"/>
      <c r="AB138" s="24"/>
      <c r="AC138" s="24"/>
      <c r="AD138" s="24"/>
      <c r="AE138" s="24"/>
      <c r="AF138" s="7"/>
      <c r="AG138" s="7"/>
      <c r="AL138" s="5"/>
      <c r="AM138" s="5"/>
      <c r="AN138" s="5"/>
      <c r="AO138" s="5"/>
      <c r="AP138" s="5"/>
      <c r="AQ138" s="5"/>
    </row>
    <row r="139" spans="1:43" s="20" customFormat="1" ht="22.5" customHeight="1">
      <c r="A139" s="5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73"/>
      <c r="W139" s="27"/>
      <c r="X139" s="27"/>
      <c r="Y139" s="27"/>
      <c r="Z139" s="27"/>
      <c r="AA139" s="24"/>
      <c r="AB139" s="24"/>
      <c r="AC139" s="24"/>
      <c r="AD139" s="24"/>
      <c r="AE139" s="24"/>
      <c r="AF139" s="7"/>
      <c r="AG139" s="7"/>
      <c r="AL139" s="5"/>
      <c r="AM139" s="5"/>
      <c r="AN139" s="5"/>
      <c r="AO139" s="5"/>
      <c r="AP139" s="5"/>
      <c r="AQ139" s="5"/>
    </row>
    <row r="140" spans="1:43" s="20" customFormat="1" ht="22.5" customHeight="1">
      <c r="A140" s="5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73"/>
      <c r="W140" s="27"/>
      <c r="X140" s="27"/>
      <c r="Y140" s="27"/>
      <c r="Z140" s="27"/>
      <c r="AA140" s="24"/>
      <c r="AB140" s="24"/>
      <c r="AC140" s="24"/>
      <c r="AD140" s="24"/>
      <c r="AE140" s="24"/>
      <c r="AF140" s="7"/>
      <c r="AG140" s="7"/>
      <c r="AL140" s="5"/>
      <c r="AM140" s="5"/>
      <c r="AN140" s="5"/>
      <c r="AO140" s="5"/>
      <c r="AP140" s="5"/>
      <c r="AQ140" s="5"/>
    </row>
    <row r="141" spans="1:43" s="20" customFormat="1" ht="22.5" customHeight="1">
      <c r="A141" s="5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73"/>
      <c r="W141" s="27"/>
      <c r="X141" s="27"/>
      <c r="Y141" s="27"/>
      <c r="Z141" s="27"/>
      <c r="AA141" s="24"/>
      <c r="AB141" s="24"/>
      <c r="AC141" s="24"/>
      <c r="AD141" s="24"/>
      <c r="AE141" s="24"/>
      <c r="AF141" s="7"/>
      <c r="AG141" s="7"/>
      <c r="AL141" s="5"/>
      <c r="AM141" s="5"/>
      <c r="AN141" s="5"/>
      <c r="AO141" s="5"/>
      <c r="AP141" s="5"/>
      <c r="AQ141" s="5"/>
    </row>
    <row r="142" spans="1:43" s="20" customFormat="1" ht="22.5" customHeight="1">
      <c r="A142" s="5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73"/>
      <c r="W142" s="27"/>
      <c r="X142" s="27"/>
      <c r="Y142" s="27"/>
      <c r="Z142" s="27"/>
      <c r="AA142" s="24"/>
      <c r="AB142" s="24"/>
      <c r="AC142" s="24"/>
      <c r="AD142" s="24"/>
      <c r="AE142" s="24"/>
      <c r="AF142" s="7"/>
      <c r="AG142" s="7"/>
      <c r="AL142" s="5"/>
      <c r="AM142" s="5"/>
      <c r="AN142" s="5"/>
      <c r="AO142" s="5"/>
      <c r="AP142" s="5"/>
      <c r="AQ142" s="5"/>
    </row>
    <row r="143" spans="1:43" s="20" customFormat="1" ht="22.5" customHeight="1">
      <c r="A143" s="5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73"/>
      <c r="W143" s="27"/>
      <c r="X143" s="27"/>
      <c r="Y143" s="27"/>
      <c r="Z143" s="27"/>
      <c r="AA143" s="24"/>
      <c r="AB143" s="24"/>
      <c r="AC143" s="24"/>
      <c r="AD143" s="24"/>
      <c r="AE143" s="24"/>
      <c r="AF143" s="7"/>
      <c r="AG143" s="7"/>
      <c r="AL143" s="5"/>
      <c r="AM143" s="5"/>
      <c r="AN143" s="5"/>
      <c r="AO143" s="5"/>
      <c r="AP143" s="5"/>
      <c r="AQ143" s="5"/>
    </row>
    <row r="144" spans="1:43" s="20" customFormat="1" ht="22.5" customHeight="1">
      <c r="A144" s="5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73"/>
      <c r="W144" s="27"/>
      <c r="X144" s="27"/>
      <c r="Y144" s="27"/>
      <c r="Z144" s="27"/>
      <c r="AA144" s="24"/>
      <c r="AB144" s="24"/>
      <c r="AC144" s="24"/>
      <c r="AD144" s="24"/>
      <c r="AE144" s="24"/>
      <c r="AF144" s="7"/>
      <c r="AG144" s="7"/>
      <c r="AL144" s="5"/>
      <c r="AM144" s="5"/>
      <c r="AN144" s="5"/>
      <c r="AO144" s="5"/>
      <c r="AP144" s="5"/>
      <c r="AQ144" s="5"/>
    </row>
    <row r="145" spans="1:43" s="20" customFormat="1" ht="22.5" customHeight="1">
      <c r="A145" s="5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73"/>
      <c r="W145" s="27"/>
      <c r="X145" s="27"/>
      <c r="Y145" s="27"/>
      <c r="Z145" s="27"/>
      <c r="AA145" s="24"/>
      <c r="AB145" s="24"/>
      <c r="AC145" s="24"/>
      <c r="AD145" s="24"/>
      <c r="AE145" s="24"/>
      <c r="AF145" s="7"/>
      <c r="AG145" s="7"/>
      <c r="AL145" s="5"/>
      <c r="AM145" s="5"/>
      <c r="AN145" s="5"/>
      <c r="AO145" s="5"/>
      <c r="AP145" s="5"/>
      <c r="AQ145" s="5"/>
    </row>
    <row r="146" spans="1:43" s="20" customFormat="1" ht="22.5" customHeight="1">
      <c r="A146" s="5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73"/>
      <c r="W146" s="27"/>
      <c r="X146" s="27"/>
      <c r="Y146" s="27"/>
      <c r="Z146" s="27"/>
      <c r="AA146" s="24"/>
      <c r="AB146" s="24"/>
      <c r="AC146" s="24"/>
      <c r="AD146" s="24"/>
      <c r="AE146" s="24"/>
      <c r="AF146" s="7"/>
      <c r="AG146" s="7"/>
      <c r="AL146" s="5"/>
      <c r="AM146" s="5"/>
      <c r="AN146" s="5"/>
      <c r="AO146" s="5"/>
      <c r="AP146" s="5"/>
      <c r="AQ146" s="5"/>
    </row>
    <row r="147" spans="1:43" s="20" customFormat="1" ht="22.5" customHeight="1">
      <c r="A147" s="5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73"/>
      <c r="W147" s="27"/>
      <c r="X147" s="27"/>
      <c r="Y147" s="27"/>
      <c r="Z147" s="27"/>
      <c r="AA147" s="24"/>
      <c r="AB147" s="24"/>
      <c r="AC147" s="24"/>
      <c r="AD147" s="24"/>
      <c r="AE147" s="24"/>
      <c r="AF147" s="7"/>
      <c r="AG147" s="7"/>
      <c r="AL147" s="5"/>
      <c r="AM147" s="5"/>
      <c r="AN147" s="5"/>
      <c r="AO147" s="5"/>
      <c r="AP147" s="5"/>
      <c r="AQ147" s="5"/>
    </row>
    <row r="148" spans="1:43" s="20" customFormat="1" ht="22.5" customHeight="1">
      <c r="A148" s="5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73"/>
      <c r="W148" s="27"/>
      <c r="X148" s="27"/>
      <c r="Y148" s="27"/>
      <c r="Z148" s="27"/>
      <c r="AA148" s="24"/>
      <c r="AB148" s="24"/>
      <c r="AC148" s="24"/>
      <c r="AD148" s="24"/>
      <c r="AE148" s="24"/>
      <c r="AF148" s="7"/>
      <c r="AG148" s="7"/>
      <c r="AL148" s="5"/>
      <c r="AM148" s="5"/>
      <c r="AN148" s="5"/>
      <c r="AO148" s="5"/>
      <c r="AP148" s="5"/>
      <c r="AQ148" s="5"/>
    </row>
    <row r="149" spans="1:43" s="20" customFormat="1" ht="22.5" customHeight="1">
      <c r="A149" s="5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73"/>
      <c r="W149" s="27"/>
      <c r="X149" s="27"/>
      <c r="Y149" s="27"/>
      <c r="Z149" s="27"/>
      <c r="AA149" s="24"/>
      <c r="AB149" s="24"/>
      <c r="AC149" s="24"/>
      <c r="AD149" s="24"/>
      <c r="AE149" s="24"/>
      <c r="AF149" s="7"/>
      <c r="AG149" s="7"/>
      <c r="AL149" s="5"/>
      <c r="AM149" s="5"/>
      <c r="AN149" s="5"/>
      <c r="AO149" s="5"/>
      <c r="AP149" s="5"/>
      <c r="AQ149" s="5"/>
    </row>
    <row r="150" spans="1:43" s="20" customFormat="1" ht="22.5" customHeight="1">
      <c r="A150" s="5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73"/>
      <c r="W150" s="27"/>
      <c r="X150" s="27"/>
      <c r="Y150" s="27"/>
      <c r="Z150" s="27"/>
      <c r="AA150" s="24"/>
      <c r="AB150" s="24"/>
      <c r="AC150" s="24"/>
      <c r="AD150" s="24"/>
      <c r="AE150" s="24"/>
      <c r="AF150" s="7"/>
      <c r="AG150" s="7"/>
      <c r="AL150" s="5"/>
      <c r="AM150" s="5"/>
      <c r="AN150" s="5"/>
      <c r="AO150" s="5"/>
      <c r="AP150" s="5"/>
      <c r="AQ150" s="5"/>
    </row>
    <row r="151" spans="1:43" s="20" customFormat="1" ht="22.5" customHeight="1">
      <c r="A151" s="5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73"/>
      <c r="W151" s="27"/>
      <c r="X151" s="27"/>
      <c r="Y151" s="27"/>
      <c r="Z151" s="27"/>
      <c r="AA151" s="24"/>
      <c r="AB151" s="24"/>
      <c r="AC151" s="24"/>
      <c r="AD151" s="24"/>
      <c r="AE151" s="24"/>
      <c r="AF151" s="7"/>
      <c r="AG151" s="7"/>
      <c r="AL151" s="5"/>
      <c r="AM151" s="5"/>
      <c r="AN151" s="5"/>
      <c r="AO151" s="5"/>
      <c r="AP151" s="5"/>
      <c r="AQ151" s="5"/>
    </row>
    <row r="152" spans="1:43" s="20" customFormat="1" ht="22.5" customHeight="1">
      <c r="A152" s="5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73"/>
      <c r="W152" s="27"/>
      <c r="X152" s="27"/>
      <c r="Y152" s="27"/>
      <c r="Z152" s="27"/>
      <c r="AA152" s="24"/>
      <c r="AB152" s="24"/>
      <c r="AC152" s="24"/>
      <c r="AD152" s="24"/>
      <c r="AE152" s="24"/>
      <c r="AF152" s="7"/>
      <c r="AG152" s="7"/>
      <c r="AL152" s="5"/>
      <c r="AM152" s="5"/>
      <c r="AN152" s="5"/>
      <c r="AO152" s="5"/>
      <c r="AP152" s="5"/>
      <c r="AQ152" s="5"/>
    </row>
    <row r="153" spans="1:43" s="20" customFormat="1" ht="22.5" customHeight="1">
      <c r="A153" s="5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73"/>
      <c r="W153" s="27"/>
      <c r="X153" s="27"/>
      <c r="Y153" s="27"/>
      <c r="Z153" s="27"/>
      <c r="AA153" s="24"/>
      <c r="AB153" s="24"/>
      <c r="AC153" s="24"/>
      <c r="AD153" s="24"/>
      <c r="AE153" s="24"/>
      <c r="AF153" s="7"/>
      <c r="AG153" s="7"/>
      <c r="AL153" s="5"/>
      <c r="AM153" s="5"/>
      <c r="AN153" s="5"/>
      <c r="AO153" s="5"/>
      <c r="AP153" s="5"/>
      <c r="AQ153" s="5"/>
    </row>
    <row r="154" spans="1:43" s="20" customFormat="1" ht="22.5" customHeight="1">
      <c r="A154" s="5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73"/>
      <c r="W154" s="27"/>
      <c r="X154" s="27"/>
      <c r="Y154" s="27"/>
      <c r="Z154" s="27"/>
      <c r="AA154" s="24"/>
      <c r="AB154" s="24"/>
      <c r="AC154" s="24"/>
      <c r="AD154" s="24"/>
      <c r="AE154" s="24"/>
      <c r="AF154" s="7"/>
      <c r="AG154" s="7"/>
      <c r="AL154" s="5"/>
      <c r="AM154" s="5"/>
      <c r="AN154" s="5"/>
      <c r="AO154" s="5"/>
      <c r="AP154" s="5"/>
      <c r="AQ154" s="5"/>
    </row>
    <row r="155" spans="1:43" s="20" customFormat="1" ht="22.5" customHeight="1">
      <c r="A155" s="5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73"/>
      <c r="W155" s="27"/>
      <c r="X155" s="27"/>
      <c r="Y155" s="27"/>
      <c r="Z155" s="27"/>
      <c r="AA155" s="24"/>
      <c r="AB155" s="24"/>
      <c r="AC155" s="24"/>
      <c r="AD155" s="24"/>
      <c r="AE155" s="24"/>
      <c r="AF155" s="7"/>
      <c r="AG155" s="7"/>
      <c r="AL155" s="5"/>
      <c r="AM155" s="5"/>
      <c r="AN155" s="5"/>
      <c r="AO155" s="5"/>
      <c r="AP155" s="5"/>
      <c r="AQ155" s="5"/>
    </row>
    <row r="156" spans="1:43" s="20" customFormat="1" ht="22.5" customHeight="1">
      <c r="A156" s="5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73"/>
      <c r="W156" s="27"/>
      <c r="X156" s="27"/>
      <c r="Y156" s="27"/>
      <c r="Z156" s="27"/>
      <c r="AA156" s="24"/>
      <c r="AB156" s="24"/>
      <c r="AC156" s="24"/>
      <c r="AD156" s="24"/>
      <c r="AE156" s="24"/>
      <c r="AF156" s="7"/>
      <c r="AG156" s="7"/>
      <c r="AL156" s="5"/>
      <c r="AM156" s="5"/>
      <c r="AN156" s="5"/>
      <c r="AO156" s="5"/>
      <c r="AP156" s="5"/>
      <c r="AQ156" s="5"/>
    </row>
    <row r="157" spans="1:43" s="20" customFormat="1" ht="22.5" customHeight="1">
      <c r="A157" s="5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73"/>
      <c r="W157" s="27"/>
      <c r="X157" s="27"/>
      <c r="Y157" s="27"/>
      <c r="Z157" s="27"/>
      <c r="AA157" s="24"/>
      <c r="AB157" s="24"/>
      <c r="AC157" s="24"/>
      <c r="AD157" s="24"/>
      <c r="AE157" s="24"/>
      <c r="AF157" s="7"/>
      <c r="AG157" s="7"/>
      <c r="AL157" s="5"/>
      <c r="AM157" s="5"/>
      <c r="AN157" s="5"/>
      <c r="AO157" s="5"/>
      <c r="AP157" s="5"/>
      <c r="AQ157" s="5"/>
    </row>
    <row r="158" spans="1:43" s="20" customFormat="1" ht="22.5" customHeight="1">
      <c r="A158" s="5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73"/>
      <c r="W158" s="27"/>
      <c r="X158" s="27"/>
      <c r="Y158" s="27"/>
      <c r="Z158" s="27"/>
      <c r="AA158" s="24"/>
      <c r="AB158" s="24"/>
      <c r="AC158" s="24"/>
      <c r="AD158" s="24"/>
      <c r="AE158" s="24"/>
      <c r="AF158" s="7"/>
      <c r="AG158" s="7"/>
      <c r="AL158" s="5"/>
      <c r="AM158" s="5"/>
      <c r="AN158" s="5"/>
      <c r="AO158" s="5"/>
      <c r="AP158" s="5"/>
      <c r="AQ158" s="5"/>
    </row>
    <row r="159" spans="1:43" s="20" customFormat="1" ht="22.5" customHeight="1">
      <c r="A159" s="5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73"/>
      <c r="W159" s="27"/>
      <c r="X159" s="27"/>
      <c r="Y159" s="27"/>
      <c r="Z159" s="27"/>
      <c r="AA159" s="24"/>
      <c r="AB159" s="24"/>
      <c r="AC159" s="24"/>
      <c r="AD159" s="24"/>
      <c r="AE159" s="24"/>
      <c r="AF159" s="7"/>
      <c r="AG159" s="7"/>
      <c r="AL159" s="5"/>
      <c r="AM159" s="5"/>
      <c r="AN159" s="5"/>
      <c r="AO159" s="5"/>
      <c r="AP159" s="5"/>
      <c r="AQ159" s="5"/>
    </row>
    <row r="160" spans="1:43" s="20" customFormat="1" ht="22.5" customHeight="1">
      <c r="A160" s="5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73"/>
      <c r="W160" s="27"/>
      <c r="X160" s="27"/>
      <c r="Y160" s="27"/>
      <c r="Z160" s="27"/>
      <c r="AA160" s="24"/>
      <c r="AB160" s="24"/>
      <c r="AC160" s="24"/>
      <c r="AD160" s="24"/>
      <c r="AE160" s="24"/>
      <c r="AF160" s="7"/>
      <c r="AG160" s="7"/>
      <c r="AL160" s="5"/>
      <c r="AM160" s="5"/>
      <c r="AN160" s="5"/>
      <c r="AO160" s="5"/>
      <c r="AP160" s="5"/>
      <c r="AQ160" s="5"/>
    </row>
    <row r="161" spans="1:43" s="20" customFormat="1" ht="22.5" customHeight="1">
      <c r="A161" s="5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73"/>
      <c r="W161" s="27"/>
      <c r="X161" s="27"/>
      <c r="Y161" s="27"/>
      <c r="Z161" s="27"/>
      <c r="AA161" s="24"/>
      <c r="AB161" s="24"/>
      <c r="AC161" s="24"/>
      <c r="AD161" s="24"/>
      <c r="AE161" s="24"/>
      <c r="AF161" s="7"/>
      <c r="AG161" s="7"/>
      <c r="AL161" s="5"/>
      <c r="AM161" s="5"/>
      <c r="AN161" s="5"/>
      <c r="AO161" s="5"/>
      <c r="AP161" s="5"/>
      <c r="AQ161" s="5"/>
    </row>
    <row r="162" spans="1:43" s="20" customFormat="1" ht="22.5" customHeight="1">
      <c r="A162" s="5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73"/>
      <c r="W162" s="27"/>
      <c r="X162" s="27"/>
      <c r="Y162" s="27"/>
      <c r="Z162" s="27"/>
      <c r="AA162" s="24"/>
      <c r="AB162" s="24"/>
      <c r="AC162" s="24"/>
      <c r="AD162" s="24"/>
      <c r="AE162" s="24"/>
      <c r="AF162" s="7"/>
      <c r="AG162" s="7"/>
      <c r="AL162" s="5"/>
      <c r="AM162" s="5"/>
      <c r="AN162" s="5"/>
      <c r="AO162" s="5"/>
      <c r="AP162" s="5"/>
      <c r="AQ162" s="5"/>
    </row>
    <row r="163" spans="1:43" s="20" customFormat="1" ht="22.5" customHeight="1">
      <c r="A163" s="5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73"/>
      <c r="W163" s="27"/>
      <c r="X163" s="27"/>
      <c r="Y163" s="27"/>
      <c r="Z163" s="27"/>
      <c r="AA163" s="24"/>
      <c r="AB163" s="24"/>
      <c r="AC163" s="24"/>
      <c r="AD163" s="24"/>
      <c r="AE163" s="24"/>
      <c r="AF163" s="7"/>
      <c r="AG163" s="7"/>
      <c r="AL163" s="5"/>
      <c r="AM163" s="5"/>
      <c r="AN163" s="5"/>
      <c r="AO163" s="5"/>
      <c r="AP163" s="5"/>
      <c r="AQ163" s="5"/>
    </row>
    <row r="164" spans="1:43" s="20" customFormat="1" ht="22.5" customHeight="1">
      <c r="A164" s="5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73"/>
      <c r="W164" s="27"/>
      <c r="X164" s="27"/>
      <c r="Y164" s="27"/>
      <c r="Z164" s="27"/>
      <c r="AA164" s="24"/>
      <c r="AB164" s="24"/>
      <c r="AC164" s="24"/>
      <c r="AD164" s="24"/>
      <c r="AE164" s="24"/>
      <c r="AF164" s="7"/>
      <c r="AG164" s="7"/>
      <c r="AL164" s="5"/>
      <c r="AM164" s="5"/>
      <c r="AN164" s="5"/>
      <c r="AO164" s="5"/>
      <c r="AP164" s="5"/>
      <c r="AQ164" s="5"/>
    </row>
    <row r="165" spans="1:43" s="20" customFormat="1" ht="22.5" customHeight="1">
      <c r="A165" s="5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73"/>
      <c r="W165" s="27"/>
      <c r="X165" s="27"/>
      <c r="Y165" s="27"/>
      <c r="Z165" s="27"/>
      <c r="AA165" s="24"/>
      <c r="AB165" s="24"/>
      <c r="AC165" s="24"/>
      <c r="AD165" s="24"/>
      <c r="AE165" s="24"/>
      <c r="AF165" s="7"/>
      <c r="AG165" s="7"/>
      <c r="AL165" s="5"/>
      <c r="AM165" s="5"/>
      <c r="AN165" s="5"/>
      <c r="AO165" s="5"/>
      <c r="AP165" s="5"/>
      <c r="AQ165" s="5"/>
    </row>
    <row r="166" spans="1:43" s="20" customFormat="1" ht="22.5" customHeight="1">
      <c r="A166" s="5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73"/>
      <c r="W166" s="27"/>
      <c r="X166" s="27"/>
      <c r="Y166" s="27"/>
      <c r="Z166" s="27"/>
      <c r="AA166" s="24"/>
      <c r="AB166" s="24"/>
      <c r="AC166" s="24"/>
      <c r="AD166" s="24"/>
      <c r="AE166" s="24"/>
      <c r="AF166" s="7"/>
      <c r="AG166" s="7"/>
      <c r="AL166" s="5"/>
      <c r="AM166" s="5"/>
      <c r="AN166" s="5"/>
      <c r="AO166" s="5"/>
      <c r="AP166" s="5"/>
      <c r="AQ166" s="5"/>
    </row>
    <row r="167" spans="1:43" s="20" customFormat="1" ht="22.5" customHeight="1">
      <c r="A167" s="5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73"/>
      <c r="W167" s="27"/>
      <c r="X167" s="27"/>
      <c r="Y167" s="27"/>
      <c r="Z167" s="27"/>
      <c r="AA167" s="24"/>
      <c r="AB167" s="24"/>
      <c r="AC167" s="24"/>
      <c r="AD167" s="24"/>
      <c r="AE167" s="24"/>
      <c r="AF167" s="7"/>
      <c r="AG167" s="7"/>
      <c r="AL167" s="5"/>
      <c r="AM167" s="5"/>
      <c r="AN167" s="5"/>
      <c r="AO167" s="5"/>
      <c r="AP167" s="5"/>
      <c r="AQ167" s="5"/>
    </row>
    <row r="168" spans="1:43" s="20" customFormat="1" ht="22.5" customHeight="1">
      <c r="A168" s="5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73"/>
      <c r="W168" s="27"/>
      <c r="X168" s="27"/>
      <c r="Y168" s="27"/>
      <c r="Z168" s="27"/>
      <c r="AA168" s="24"/>
      <c r="AB168" s="24"/>
      <c r="AC168" s="24"/>
      <c r="AD168" s="24"/>
      <c r="AE168" s="24"/>
      <c r="AF168" s="7"/>
      <c r="AG168" s="7"/>
      <c r="AL168" s="5"/>
      <c r="AM168" s="5"/>
      <c r="AN168" s="5"/>
      <c r="AO168" s="5"/>
      <c r="AP168" s="5"/>
      <c r="AQ168" s="5"/>
    </row>
    <row r="169" spans="1:43" s="20" customFormat="1" ht="22.5" customHeight="1">
      <c r="A169" s="5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73"/>
      <c r="W169" s="27"/>
      <c r="X169" s="27"/>
      <c r="Y169" s="27"/>
      <c r="Z169" s="27"/>
      <c r="AA169" s="24"/>
      <c r="AB169" s="24"/>
      <c r="AC169" s="24"/>
      <c r="AD169" s="24"/>
      <c r="AE169" s="24"/>
      <c r="AF169" s="7"/>
      <c r="AG169" s="7"/>
      <c r="AL169" s="5"/>
      <c r="AM169" s="5"/>
      <c r="AN169" s="5"/>
      <c r="AO169" s="5"/>
      <c r="AP169" s="5"/>
      <c r="AQ169" s="5"/>
    </row>
    <row r="170" spans="1:43" s="20" customFormat="1" ht="22.5" customHeight="1">
      <c r="A170" s="5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73"/>
      <c r="W170" s="27"/>
      <c r="X170" s="27"/>
      <c r="Y170" s="27"/>
      <c r="Z170" s="27"/>
      <c r="AA170" s="24"/>
      <c r="AB170" s="24"/>
      <c r="AC170" s="24"/>
      <c r="AD170" s="24"/>
      <c r="AE170" s="24"/>
      <c r="AF170" s="7"/>
      <c r="AG170" s="7"/>
      <c r="AL170" s="5"/>
      <c r="AM170" s="5"/>
      <c r="AN170" s="5"/>
      <c r="AO170" s="5"/>
      <c r="AP170" s="5"/>
      <c r="AQ170" s="5"/>
    </row>
    <row r="171" spans="1:43" s="20" customFormat="1" ht="22.5" customHeight="1">
      <c r="A171" s="5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73"/>
      <c r="W171" s="27"/>
      <c r="X171" s="27"/>
      <c r="Y171" s="27"/>
      <c r="Z171" s="27"/>
      <c r="AA171" s="24"/>
      <c r="AB171" s="24"/>
      <c r="AC171" s="24"/>
      <c r="AD171" s="24"/>
      <c r="AE171" s="24"/>
      <c r="AF171" s="7"/>
      <c r="AG171" s="7"/>
      <c r="AL171" s="5"/>
      <c r="AM171" s="5"/>
      <c r="AN171" s="5"/>
      <c r="AO171" s="5"/>
      <c r="AP171" s="5"/>
      <c r="AQ171" s="5"/>
    </row>
    <row r="172" spans="1:43" s="20" customFormat="1" ht="22.5" customHeight="1">
      <c r="A172" s="5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73"/>
      <c r="W172" s="27"/>
      <c r="X172" s="27"/>
      <c r="Y172" s="27"/>
      <c r="Z172" s="27"/>
      <c r="AA172" s="24"/>
      <c r="AB172" s="24"/>
      <c r="AC172" s="24"/>
      <c r="AD172" s="24"/>
      <c r="AE172" s="24"/>
      <c r="AF172" s="7"/>
      <c r="AG172" s="7"/>
      <c r="AL172" s="5"/>
      <c r="AM172" s="5"/>
      <c r="AN172" s="5"/>
      <c r="AO172" s="5"/>
      <c r="AP172" s="5"/>
      <c r="AQ172" s="5"/>
    </row>
    <row r="173" spans="1:43" s="20" customFormat="1" ht="22.5" customHeight="1">
      <c r="A173" s="5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73"/>
      <c r="W173" s="27"/>
      <c r="X173" s="27"/>
      <c r="Y173" s="27"/>
      <c r="Z173" s="27"/>
      <c r="AA173" s="24"/>
      <c r="AB173" s="24"/>
      <c r="AC173" s="24"/>
      <c r="AD173" s="24"/>
      <c r="AE173" s="24"/>
      <c r="AF173" s="7"/>
      <c r="AG173" s="7"/>
      <c r="AL173" s="5"/>
      <c r="AM173" s="5"/>
      <c r="AN173" s="5"/>
      <c r="AO173" s="5"/>
      <c r="AP173" s="5"/>
      <c r="AQ173" s="5"/>
    </row>
    <row r="174" spans="1:43" s="20" customFormat="1" ht="22.5" customHeight="1">
      <c r="A174" s="5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73"/>
      <c r="W174" s="27"/>
      <c r="X174" s="27"/>
      <c r="Y174" s="27"/>
      <c r="Z174" s="27"/>
      <c r="AA174" s="24"/>
      <c r="AB174" s="24"/>
      <c r="AC174" s="24"/>
      <c r="AD174" s="24"/>
      <c r="AE174" s="24"/>
      <c r="AF174" s="7"/>
      <c r="AG174" s="7"/>
      <c r="AL174" s="5"/>
      <c r="AM174" s="5"/>
      <c r="AN174" s="5"/>
      <c r="AO174" s="5"/>
      <c r="AP174" s="5"/>
      <c r="AQ174" s="5"/>
    </row>
    <row r="175" spans="1:43" s="20" customFormat="1" ht="22.5" customHeight="1">
      <c r="A175" s="5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73"/>
      <c r="W175" s="27"/>
      <c r="X175" s="27"/>
      <c r="Y175" s="27"/>
      <c r="Z175" s="27"/>
      <c r="AA175" s="24"/>
      <c r="AB175" s="24"/>
      <c r="AC175" s="24"/>
      <c r="AD175" s="24"/>
      <c r="AE175" s="24"/>
      <c r="AF175" s="7"/>
      <c r="AG175" s="7"/>
      <c r="AL175" s="5"/>
      <c r="AM175" s="5"/>
      <c r="AN175" s="5"/>
      <c r="AO175" s="5"/>
      <c r="AP175" s="5"/>
      <c r="AQ175" s="5"/>
    </row>
    <row r="176" spans="1:43" s="20" customFormat="1" ht="22.5" customHeight="1">
      <c r="A176" s="5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73"/>
      <c r="W176" s="27"/>
      <c r="X176" s="27"/>
      <c r="Y176" s="27"/>
      <c r="Z176" s="27"/>
      <c r="AA176" s="24"/>
      <c r="AB176" s="24"/>
      <c r="AC176" s="24"/>
      <c r="AD176" s="24"/>
      <c r="AE176" s="24"/>
      <c r="AF176" s="7"/>
      <c r="AG176" s="7"/>
      <c r="AL176" s="5"/>
      <c r="AM176" s="5"/>
      <c r="AN176" s="5"/>
      <c r="AO176" s="5"/>
      <c r="AP176" s="5"/>
      <c r="AQ176" s="5"/>
    </row>
    <row r="177" spans="1:43" s="20" customFormat="1" ht="22.5" customHeight="1">
      <c r="A177" s="5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73"/>
      <c r="W177" s="27"/>
      <c r="X177" s="27"/>
      <c r="Y177" s="27"/>
      <c r="Z177" s="27"/>
      <c r="AA177" s="24"/>
      <c r="AB177" s="24"/>
      <c r="AC177" s="24"/>
      <c r="AD177" s="24"/>
      <c r="AE177" s="24"/>
      <c r="AF177" s="7"/>
      <c r="AG177" s="7"/>
      <c r="AL177" s="5"/>
      <c r="AM177" s="5"/>
      <c r="AN177" s="5"/>
      <c r="AO177" s="5"/>
      <c r="AP177" s="5"/>
      <c r="AQ177" s="5"/>
    </row>
    <row r="178" spans="1:43" s="20" customFormat="1" ht="22.5" customHeight="1">
      <c r="A178" s="5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73"/>
      <c r="W178" s="27"/>
      <c r="X178" s="27"/>
      <c r="Y178" s="27"/>
      <c r="Z178" s="27"/>
      <c r="AA178" s="24"/>
      <c r="AB178" s="24"/>
      <c r="AC178" s="24"/>
      <c r="AD178" s="24"/>
      <c r="AE178" s="24"/>
      <c r="AF178" s="7"/>
      <c r="AG178" s="7"/>
      <c r="AL178" s="5"/>
      <c r="AM178" s="5"/>
      <c r="AN178" s="5"/>
      <c r="AO178" s="5"/>
      <c r="AP178" s="5"/>
      <c r="AQ178" s="5"/>
    </row>
    <row r="179" spans="1:43" s="20" customFormat="1" ht="22.5" customHeight="1">
      <c r="A179" s="5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73"/>
      <c r="W179" s="27"/>
      <c r="X179" s="27"/>
      <c r="Y179" s="27"/>
      <c r="Z179" s="27"/>
      <c r="AA179" s="24"/>
      <c r="AB179" s="24"/>
      <c r="AC179" s="24"/>
      <c r="AD179" s="24"/>
      <c r="AE179" s="24"/>
      <c r="AF179" s="7"/>
      <c r="AG179" s="7"/>
      <c r="AL179" s="5"/>
      <c r="AM179" s="5"/>
      <c r="AN179" s="5"/>
      <c r="AO179" s="5"/>
      <c r="AP179" s="5"/>
      <c r="AQ179" s="5"/>
    </row>
    <row r="180" spans="1:43" s="20" customFormat="1" ht="22.5" customHeight="1">
      <c r="A180" s="5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73"/>
      <c r="W180" s="27"/>
      <c r="X180" s="27"/>
      <c r="Y180" s="27"/>
      <c r="Z180" s="27"/>
      <c r="AA180" s="24"/>
      <c r="AB180" s="24"/>
      <c r="AC180" s="24"/>
      <c r="AD180" s="24"/>
      <c r="AE180" s="24"/>
      <c r="AF180" s="7"/>
      <c r="AG180" s="7"/>
      <c r="AL180" s="5"/>
      <c r="AM180" s="5"/>
      <c r="AN180" s="5"/>
      <c r="AO180" s="5"/>
      <c r="AP180" s="5"/>
      <c r="AQ180" s="5"/>
    </row>
    <row r="181" spans="1:43" s="20" customFormat="1" ht="22.5" customHeight="1">
      <c r="A181" s="5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73"/>
      <c r="W181" s="27"/>
      <c r="X181" s="27"/>
      <c r="Y181" s="27"/>
      <c r="Z181" s="27"/>
      <c r="AA181" s="24"/>
      <c r="AB181" s="24"/>
      <c r="AC181" s="24"/>
      <c r="AD181" s="24"/>
      <c r="AE181" s="24"/>
      <c r="AF181" s="7"/>
      <c r="AG181" s="7"/>
      <c r="AL181" s="5"/>
      <c r="AM181" s="5"/>
      <c r="AN181" s="5"/>
      <c r="AO181" s="5"/>
      <c r="AP181" s="5"/>
      <c r="AQ181" s="5"/>
    </row>
    <row r="182" spans="1:43" s="20" customFormat="1" ht="22.5" customHeight="1">
      <c r="A182" s="5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73"/>
      <c r="W182" s="27"/>
      <c r="X182" s="27"/>
      <c r="Y182" s="27"/>
      <c r="Z182" s="27"/>
      <c r="AA182" s="24"/>
      <c r="AB182" s="24"/>
      <c r="AC182" s="24"/>
      <c r="AD182" s="24"/>
      <c r="AE182" s="24"/>
      <c r="AF182" s="7"/>
      <c r="AG182" s="7"/>
      <c r="AL182" s="5"/>
      <c r="AM182" s="5"/>
      <c r="AN182" s="5"/>
      <c r="AO182" s="5"/>
      <c r="AP182" s="5"/>
      <c r="AQ182" s="5"/>
    </row>
    <row r="183" spans="1:43" s="20" customFormat="1" ht="22.5" customHeight="1">
      <c r="A183" s="5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73"/>
      <c r="W183" s="27"/>
      <c r="X183" s="27"/>
      <c r="Y183" s="27"/>
      <c r="Z183" s="27"/>
      <c r="AA183" s="24"/>
      <c r="AB183" s="24"/>
      <c r="AC183" s="24"/>
      <c r="AD183" s="24"/>
      <c r="AE183" s="24"/>
      <c r="AF183" s="7"/>
      <c r="AG183" s="7"/>
      <c r="AL183" s="5"/>
      <c r="AM183" s="5"/>
      <c r="AN183" s="5"/>
      <c r="AO183" s="5"/>
      <c r="AP183" s="5"/>
      <c r="AQ183" s="5"/>
    </row>
    <row r="184" spans="1:43" s="20" customFormat="1" ht="22.5" customHeight="1">
      <c r="A184" s="5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73"/>
      <c r="W184" s="27"/>
      <c r="X184" s="27"/>
      <c r="Y184" s="27"/>
      <c r="Z184" s="27"/>
      <c r="AA184" s="24"/>
      <c r="AB184" s="24"/>
      <c r="AC184" s="24"/>
      <c r="AD184" s="24"/>
      <c r="AE184" s="24"/>
      <c r="AF184" s="7"/>
      <c r="AG184" s="7"/>
      <c r="AL184" s="5"/>
      <c r="AM184" s="5"/>
      <c r="AN184" s="5"/>
      <c r="AO184" s="5"/>
      <c r="AP184" s="5"/>
      <c r="AQ184" s="5"/>
    </row>
    <row r="185" spans="1:43" s="20" customFormat="1" ht="17.25" customHeight="1">
      <c r="A185" s="5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73"/>
      <c r="W185" s="27"/>
      <c r="X185" s="27"/>
      <c r="Y185" s="27"/>
      <c r="Z185" s="27"/>
      <c r="AA185" s="24"/>
      <c r="AB185" s="24"/>
      <c r="AC185" s="24"/>
      <c r="AD185" s="24"/>
      <c r="AE185" s="24"/>
      <c r="AF185" s="7"/>
      <c r="AG185" s="7"/>
      <c r="AL185" s="5"/>
      <c r="AM185" s="5"/>
      <c r="AN185" s="5"/>
      <c r="AO185" s="5"/>
      <c r="AP185" s="5"/>
      <c r="AQ185" s="5"/>
    </row>
    <row r="186" spans="1:43" s="20" customFormat="1" ht="17.25" customHeight="1">
      <c r="A186" s="5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73"/>
      <c r="W186" s="27"/>
      <c r="X186" s="27"/>
      <c r="Y186" s="27"/>
      <c r="Z186" s="27"/>
      <c r="AA186" s="24"/>
      <c r="AB186" s="24"/>
      <c r="AC186" s="24"/>
      <c r="AD186" s="24"/>
      <c r="AE186" s="24"/>
      <c r="AF186" s="7"/>
      <c r="AG186" s="7"/>
      <c r="AL186" s="5"/>
      <c r="AM186" s="5"/>
      <c r="AN186" s="5"/>
      <c r="AO186" s="5"/>
      <c r="AP186" s="5"/>
      <c r="AQ186" s="5"/>
    </row>
    <row r="187" spans="1:43" s="20" customFormat="1" ht="17.25" customHeight="1">
      <c r="A187" s="5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73"/>
      <c r="W187" s="27"/>
      <c r="X187" s="27"/>
      <c r="Y187" s="27"/>
      <c r="Z187" s="27"/>
      <c r="AA187" s="24"/>
      <c r="AB187" s="24"/>
      <c r="AC187" s="24"/>
      <c r="AD187" s="24"/>
      <c r="AE187" s="24"/>
      <c r="AF187" s="7"/>
      <c r="AG187" s="7"/>
      <c r="AL187" s="5"/>
      <c r="AM187" s="5"/>
      <c r="AN187" s="5"/>
      <c r="AO187" s="5"/>
      <c r="AP187" s="5"/>
      <c r="AQ187" s="5"/>
    </row>
    <row r="188" spans="1:43" s="20" customFormat="1" ht="17.25" customHeight="1">
      <c r="A188" s="5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73"/>
      <c r="W188" s="27"/>
      <c r="X188" s="27"/>
      <c r="Y188" s="27"/>
      <c r="Z188" s="27"/>
      <c r="AA188" s="24"/>
      <c r="AB188" s="24"/>
      <c r="AC188" s="24"/>
      <c r="AD188" s="24"/>
      <c r="AE188" s="24"/>
      <c r="AF188" s="7"/>
      <c r="AG188" s="7"/>
      <c r="AL188" s="5"/>
      <c r="AM188" s="5"/>
      <c r="AN188" s="5"/>
      <c r="AO188" s="5"/>
      <c r="AP188" s="5"/>
      <c r="AQ188" s="5"/>
    </row>
    <row r="189" spans="1:43" s="20" customFormat="1" ht="17.25" customHeight="1">
      <c r="A189" s="5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73"/>
      <c r="W189" s="27"/>
      <c r="X189" s="27"/>
      <c r="Y189" s="27"/>
      <c r="Z189" s="27"/>
      <c r="AA189" s="24"/>
      <c r="AB189" s="24"/>
      <c r="AC189" s="24"/>
      <c r="AD189" s="24"/>
      <c r="AE189" s="24"/>
      <c r="AF189" s="7"/>
      <c r="AG189" s="7"/>
      <c r="AL189" s="5"/>
      <c r="AM189" s="5"/>
      <c r="AN189" s="5"/>
      <c r="AO189" s="5"/>
      <c r="AP189" s="5"/>
      <c r="AQ189" s="5"/>
    </row>
    <row r="190" spans="1:43" s="20" customFormat="1" ht="17.25" customHeight="1">
      <c r="A190" s="5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73"/>
      <c r="W190" s="27"/>
      <c r="X190" s="27"/>
      <c r="Y190" s="27"/>
      <c r="Z190" s="27"/>
      <c r="AA190" s="24"/>
      <c r="AB190" s="24"/>
      <c r="AC190" s="24"/>
      <c r="AD190" s="24"/>
      <c r="AE190" s="24"/>
      <c r="AF190" s="7"/>
      <c r="AG190" s="7"/>
      <c r="AL190" s="5"/>
      <c r="AM190" s="5"/>
      <c r="AN190" s="5"/>
      <c r="AO190" s="5"/>
      <c r="AP190" s="5"/>
      <c r="AQ190" s="5"/>
    </row>
    <row r="191" spans="1:43" s="20" customFormat="1" ht="17.25" customHeight="1">
      <c r="A191" s="5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73"/>
      <c r="W191" s="27"/>
      <c r="X191" s="27"/>
      <c r="Y191" s="27"/>
      <c r="Z191" s="27"/>
      <c r="AA191" s="24"/>
      <c r="AB191" s="24"/>
      <c r="AC191" s="24"/>
      <c r="AD191" s="24"/>
      <c r="AE191" s="24"/>
      <c r="AF191" s="7"/>
      <c r="AG191" s="7"/>
      <c r="AL191" s="5"/>
      <c r="AM191" s="5"/>
      <c r="AN191" s="5"/>
      <c r="AO191" s="5"/>
      <c r="AP191" s="5"/>
      <c r="AQ191" s="5"/>
    </row>
    <row r="192" spans="1:43" s="20" customFormat="1" ht="17.25" customHeight="1">
      <c r="A192" s="5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73"/>
      <c r="W192" s="27"/>
      <c r="X192" s="27"/>
      <c r="Y192" s="27"/>
      <c r="Z192" s="27"/>
      <c r="AA192" s="24"/>
      <c r="AB192" s="24"/>
      <c r="AC192" s="24"/>
      <c r="AD192" s="24"/>
      <c r="AE192" s="24"/>
      <c r="AF192" s="7"/>
      <c r="AG192" s="7"/>
      <c r="AL192" s="5"/>
      <c r="AM192" s="5"/>
      <c r="AN192" s="5"/>
      <c r="AO192" s="5"/>
      <c r="AP192" s="5"/>
      <c r="AQ192" s="5"/>
    </row>
    <row r="193" spans="1:43" s="20" customFormat="1" ht="17.25" customHeight="1">
      <c r="A193" s="5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73"/>
      <c r="W193" s="27"/>
      <c r="X193" s="27"/>
      <c r="Y193" s="27"/>
      <c r="Z193" s="27"/>
      <c r="AA193" s="24"/>
      <c r="AB193" s="24"/>
      <c r="AC193" s="24"/>
      <c r="AD193" s="24"/>
      <c r="AE193" s="24"/>
      <c r="AF193" s="7"/>
      <c r="AG193" s="7"/>
      <c r="AL193" s="5"/>
      <c r="AM193" s="5"/>
      <c r="AN193" s="5"/>
      <c r="AO193" s="5"/>
      <c r="AP193" s="5"/>
      <c r="AQ193" s="5"/>
    </row>
    <row r="194" spans="1:43" s="20" customFormat="1" ht="17.25" customHeight="1">
      <c r="A194" s="5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73"/>
      <c r="W194" s="27"/>
      <c r="X194" s="27"/>
      <c r="Y194" s="27"/>
      <c r="Z194" s="27"/>
      <c r="AA194" s="24"/>
      <c r="AB194" s="24"/>
      <c r="AC194" s="24"/>
      <c r="AD194" s="24"/>
      <c r="AE194" s="24"/>
      <c r="AF194" s="7"/>
      <c r="AG194" s="7"/>
      <c r="AL194" s="5"/>
      <c r="AM194" s="5"/>
      <c r="AN194" s="5"/>
      <c r="AO194" s="5"/>
      <c r="AP194" s="5"/>
      <c r="AQ194" s="5"/>
    </row>
    <row r="195" spans="1:43" s="20" customFormat="1" ht="17.25" customHeight="1">
      <c r="A195" s="5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73"/>
      <c r="W195" s="27"/>
      <c r="X195" s="27"/>
      <c r="Y195" s="27"/>
      <c r="Z195" s="27"/>
      <c r="AA195" s="24"/>
      <c r="AB195" s="24"/>
      <c r="AC195" s="24"/>
      <c r="AD195" s="24"/>
      <c r="AE195" s="24"/>
      <c r="AF195" s="7"/>
      <c r="AG195" s="7"/>
      <c r="AL195" s="5"/>
      <c r="AM195" s="5"/>
      <c r="AN195" s="5"/>
      <c r="AO195" s="5"/>
      <c r="AP195" s="5"/>
      <c r="AQ195" s="5"/>
    </row>
    <row r="196" spans="1:43" s="20" customFormat="1" ht="17.25" customHeight="1">
      <c r="A196" s="5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73"/>
      <c r="W196" s="27"/>
      <c r="X196" s="27"/>
      <c r="Y196" s="27"/>
      <c r="Z196" s="27"/>
      <c r="AA196" s="24"/>
      <c r="AB196" s="24"/>
      <c r="AC196" s="24"/>
      <c r="AD196" s="24"/>
      <c r="AE196" s="24"/>
      <c r="AF196" s="7"/>
      <c r="AG196" s="7"/>
      <c r="AL196" s="5"/>
      <c r="AM196" s="5"/>
      <c r="AN196" s="5"/>
      <c r="AO196" s="5"/>
      <c r="AP196" s="5"/>
      <c r="AQ196" s="5"/>
    </row>
    <row r="197" spans="1:43" s="20" customFormat="1" ht="17.25" customHeight="1">
      <c r="A197" s="5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73"/>
      <c r="W197" s="27"/>
      <c r="X197" s="27"/>
      <c r="Y197" s="27"/>
      <c r="Z197" s="27"/>
      <c r="AA197" s="24"/>
      <c r="AB197" s="24"/>
      <c r="AC197" s="24"/>
      <c r="AD197" s="24"/>
      <c r="AE197" s="24"/>
      <c r="AF197" s="7"/>
      <c r="AG197" s="7"/>
      <c r="AL197" s="5"/>
      <c r="AM197" s="5"/>
      <c r="AN197" s="5"/>
      <c r="AO197" s="5"/>
      <c r="AP197" s="5"/>
      <c r="AQ197" s="5"/>
    </row>
    <row r="198" spans="1:43" s="20" customFormat="1" ht="17.25" customHeight="1">
      <c r="A198" s="5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73"/>
      <c r="W198" s="27"/>
      <c r="X198" s="27"/>
      <c r="Y198" s="27"/>
      <c r="Z198" s="27"/>
      <c r="AA198" s="24"/>
      <c r="AB198" s="24"/>
      <c r="AC198" s="24"/>
      <c r="AD198" s="24"/>
      <c r="AE198" s="24"/>
      <c r="AF198" s="7"/>
      <c r="AG198" s="7"/>
      <c r="AL198" s="5"/>
      <c r="AM198" s="5"/>
      <c r="AN198" s="5"/>
      <c r="AO198" s="5"/>
      <c r="AP198" s="5"/>
      <c r="AQ198" s="5"/>
    </row>
    <row r="199" spans="1:43" s="20" customFormat="1" ht="17.25" customHeight="1">
      <c r="A199" s="5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73"/>
      <c r="W199" s="27"/>
      <c r="X199" s="27"/>
      <c r="Y199" s="27"/>
      <c r="Z199" s="27"/>
      <c r="AA199" s="24"/>
      <c r="AB199" s="24"/>
      <c r="AC199" s="24"/>
      <c r="AD199" s="24"/>
      <c r="AE199" s="24"/>
      <c r="AF199" s="7"/>
      <c r="AG199" s="7"/>
      <c r="AL199" s="5"/>
      <c r="AM199" s="5"/>
      <c r="AN199" s="5"/>
      <c r="AO199" s="5"/>
      <c r="AP199" s="5"/>
      <c r="AQ199" s="5"/>
    </row>
    <row r="200" spans="1:43" s="20" customFormat="1" ht="17.25" customHeight="1">
      <c r="A200" s="5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73"/>
      <c r="W200" s="27"/>
      <c r="X200" s="27"/>
      <c r="Y200" s="27"/>
      <c r="Z200" s="27"/>
      <c r="AA200" s="24"/>
      <c r="AB200" s="24"/>
      <c r="AC200" s="24"/>
      <c r="AD200" s="24"/>
      <c r="AE200" s="24"/>
      <c r="AF200" s="7"/>
      <c r="AG200" s="7"/>
      <c r="AL200" s="5"/>
      <c r="AM200" s="5"/>
      <c r="AN200" s="5"/>
      <c r="AO200" s="5"/>
      <c r="AP200" s="5"/>
      <c r="AQ200" s="5"/>
    </row>
    <row r="201" spans="1:43" s="20" customFormat="1" ht="17.25" customHeight="1">
      <c r="A201" s="5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73"/>
      <c r="W201" s="27"/>
      <c r="X201" s="27"/>
      <c r="Y201" s="27"/>
      <c r="Z201" s="27"/>
      <c r="AA201" s="24"/>
      <c r="AB201" s="24"/>
      <c r="AC201" s="24"/>
      <c r="AD201" s="24"/>
      <c r="AE201" s="24"/>
      <c r="AF201" s="7"/>
      <c r="AG201" s="7"/>
      <c r="AL201" s="5"/>
      <c r="AM201" s="5"/>
      <c r="AN201" s="5"/>
      <c r="AO201" s="5"/>
      <c r="AP201" s="5"/>
      <c r="AQ201" s="5"/>
    </row>
    <row r="202" spans="1:43" s="20" customFormat="1" ht="17.25" customHeight="1">
      <c r="A202" s="5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73"/>
      <c r="W202" s="27"/>
      <c r="X202" s="27"/>
      <c r="Y202" s="27"/>
      <c r="Z202" s="27"/>
      <c r="AA202" s="24"/>
      <c r="AB202" s="24"/>
      <c r="AC202" s="24"/>
      <c r="AD202" s="24"/>
      <c r="AE202" s="24"/>
      <c r="AF202" s="7"/>
      <c r="AG202" s="7"/>
      <c r="AL202" s="5"/>
      <c r="AM202" s="5"/>
      <c r="AN202" s="5"/>
      <c r="AO202" s="5"/>
      <c r="AP202" s="5"/>
      <c r="AQ202" s="5"/>
    </row>
    <row r="203" spans="1:43" s="20" customFormat="1" ht="17.25" customHeight="1">
      <c r="A203" s="5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73"/>
      <c r="W203" s="27"/>
      <c r="X203" s="27"/>
      <c r="Y203" s="27"/>
      <c r="Z203" s="27"/>
      <c r="AA203" s="24"/>
      <c r="AB203" s="24"/>
      <c r="AC203" s="24"/>
      <c r="AD203" s="24"/>
      <c r="AE203" s="24"/>
      <c r="AF203" s="7"/>
      <c r="AG203" s="7"/>
      <c r="AL203" s="5"/>
      <c r="AM203" s="5"/>
      <c r="AN203" s="5"/>
      <c r="AO203" s="5"/>
      <c r="AP203" s="5"/>
      <c r="AQ203" s="5"/>
    </row>
    <row r="204" spans="1:43" s="20" customFormat="1" ht="17.25" customHeight="1">
      <c r="A204" s="5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73"/>
      <c r="W204" s="27"/>
      <c r="X204" s="27"/>
      <c r="Y204" s="27"/>
      <c r="Z204" s="27"/>
      <c r="AA204" s="24"/>
      <c r="AB204" s="24"/>
      <c r="AC204" s="24"/>
      <c r="AD204" s="24"/>
      <c r="AE204" s="24"/>
      <c r="AF204" s="7"/>
      <c r="AG204" s="7"/>
      <c r="AL204" s="5"/>
      <c r="AM204" s="5"/>
      <c r="AN204" s="5"/>
      <c r="AO204" s="5"/>
      <c r="AP204" s="5"/>
      <c r="AQ204" s="5"/>
    </row>
    <row r="205" spans="1:43" s="20" customFormat="1" ht="17.25" customHeight="1">
      <c r="A205" s="5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73"/>
      <c r="W205" s="27"/>
      <c r="X205" s="27"/>
      <c r="Y205" s="27"/>
      <c r="Z205" s="27"/>
      <c r="AA205" s="24"/>
      <c r="AB205" s="24"/>
      <c r="AC205" s="24"/>
      <c r="AD205" s="24"/>
      <c r="AE205" s="24"/>
      <c r="AF205" s="7"/>
      <c r="AG205" s="7"/>
      <c r="AL205" s="5"/>
      <c r="AM205" s="5"/>
      <c r="AN205" s="5"/>
      <c r="AO205" s="5"/>
      <c r="AP205" s="5"/>
      <c r="AQ205" s="5"/>
    </row>
    <row r="206" spans="1:43" s="20" customFormat="1" ht="17.25" customHeight="1">
      <c r="A206" s="5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73"/>
      <c r="W206" s="27"/>
      <c r="X206" s="27"/>
      <c r="Y206" s="27"/>
      <c r="Z206" s="27"/>
      <c r="AA206" s="24"/>
      <c r="AB206" s="24"/>
      <c r="AC206" s="24"/>
      <c r="AD206" s="24"/>
      <c r="AE206" s="24"/>
      <c r="AF206" s="7"/>
      <c r="AG206" s="7"/>
      <c r="AL206" s="5"/>
      <c r="AM206" s="5"/>
      <c r="AN206" s="5"/>
      <c r="AO206" s="5"/>
      <c r="AP206" s="5"/>
      <c r="AQ206" s="5"/>
    </row>
    <row r="207" spans="1:43" s="20" customFormat="1" ht="17.25" customHeight="1">
      <c r="A207" s="5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73"/>
      <c r="W207" s="27"/>
      <c r="X207" s="27"/>
      <c r="Y207" s="27"/>
      <c r="Z207" s="27"/>
      <c r="AA207" s="24"/>
      <c r="AB207" s="24"/>
      <c r="AC207" s="24"/>
      <c r="AD207" s="24"/>
      <c r="AE207" s="24"/>
      <c r="AF207" s="7"/>
      <c r="AG207" s="7"/>
      <c r="AL207" s="5"/>
      <c r="AM207" s="5"/>
      <c r="AN207" s="5"/>
      <c r="AO207" s="5"/>
      <c r="AP207" s="5"/>
      <c r="AQ207" s="5"/>
    </row>
    <row r="208" spans="1:43" s="20" customFormat="1" ht="17.25" customHeight="1">
      <c r="A208" s="5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73"/>
      <c r="W208" s="27"/>
      <c r="X208" s="27"/>
      <c r="Y208" s="27"/>
      <c r="Z208" s="27"/>
      <c r="AA208" s="24"/>
      <c r="AB208" s="24"/>
      <c r="AC208" s="24"/>
      <c r="AD208" s="24"/>
      <c r="AE208" s="24"/>
      <c r="AF208" s="7"/>
      <c r="AG208" s="7"/>
      <c r="AL208" s="5"/>
      <c r="AM208" s="5"/>
      <c r="AN208" s="5"/>
      <c r="AO208" s="5"/>
      <c r="AP208" s="5"/>
      <c r="AQ208" s="5"/>
    </row>
    <row r="209" spans="1:43" s="20" customFormat="1" ht="17.25" customHeight="1">
      <c r="A209" s="5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73"/>
      <c r="W209" s="27"/>
      <c r="X209" s="27"/>
      <c r="Y209" s="27"/>
      <c r="Z209" s="27"/>
      <c r="AA209" s="24"/>
      <c r="AB209" s="24"/>
      <c r="AC209" s="24"/>
      <c r="AD209" s="24"/>
      <c r="AE209" s="24"/>
      <c r="AF209" s="7"/>
      <c r="AG209" s="7"/>
      <c r="AL209" s="5"/>
      <c r="AM209" s="5"/>
      <c r="AN209" s="5"/>
      <c r="AO209" s="5"/>
      <c r="AP209" s="5"/>
      <c r="AQ209" s="5"/>
    </row>
    <row r="210" spans="1:43" s="20" customFormat="1" ht="17.25" customHeight="1">
      <c r="A210" s="5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73"/>
      <c r="W210" s="27"/>
      <c r="X210" s="27"/>
      <c r="Y210" s="27"/>
      <c r="Z210" s="27"/>
      <c r="AA210" s="24"/>
      <c r="AB210" s="24"/>
      <c r="AC210" s="24"/>
      <c r="AD210" s="24"/>
      <c r="AE210" s="24"/>
      <c r="AF210" s="7"/>
      <c r="AG210" s="7"/>
      <c r="AL210" s="5"/>
      <c r="AM210" s="5"/>
      <c r="AN210" s="5"/>
      <c r="AO210" s="5"/>
      <c r="AP210" s="5"/>
      <c r="AQ210" s="5"/>
    </row>
    <row r="211" spans="1:43" s="20" customFormat="1">
      <c r="A211" s="5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73"/>
      <c r="W211" s="27"/>
      <c r="X211" s="27"/>
      <c r="Y211" s="27"/>
      <c r="Z211" s="27"/>
      <c r="AA211" s="24"/>
      <c r="AB211" s="24"/>
      <c r="AC211" s="24"/>
      <c r="AD211" s="24"/>
      <c r="AE211" s="24"/>
      <c r="AF211" s="7"/>
      <c r="AG211" s="7"/>
      <c r="AL211" s="5"/>
      <c r="AM211" s="5"/>
      <c r="AN211" s="5"/>
      <c r="AO211" s="5"/>
      <c r="AP211" s="5"/>
      <c r="AQ211" s="5"/>
    </row>
    <row r="212" spans="1:43" s="20" customFormat="1">
      <c r="A212" s="5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73"/>
      <c r="W212" s="27"/>
      <c r="X212" s="27"/>
      <c r="Y212" s="27"/>
      <c r="Z212" s="27"/>
      <c r="AA212" s="24"/>
      <c r="AB212" s="24"/>
      <c r="AC212" s="24"/>
      <c r="AD212" s="24"/>
      <c r="AE212" s="24"/>
      <c r="AF212" s="7"/>
      <c r="AG212" s="7"/>
      <c r="AL212" s="5"/>
      <c r="AM212" s="5"/>
      <c r="AN212" s="5"/>
      <c r="AO212" s="5"/>
      <c r="AP212" s="5"/>
      <c r="AQ212" s="5"/>
    </row>
    <row r="213" spans="1:43" s="20" customFormat="1">
      <c r="A213" s="5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73"/>
      <c r="W213" s="27"/>
      <c r="X213" s="27"/>
      <c r="Y213" s="27"/>
      <c r="Z213" s="27"/>
      <c r="AA213" s="24"/>
      <c r="AB213" s="24"/>
      <c r="AC213" s="24"/>
      <c r="AD213" s="24"/>
      <c r="AE213" s="24"/>
      <c r="AF213" s="7"/>
      <c r="AG213" s="7"/>
      <c r="AL213" s="5"/>
      <c r="AM213" s="5"/>
      <c r="AN213" s="5"/>
      <c r="AO213" s="5"/>
      <c r="AP213" s="5"/>
      <c r="AQ213" s="5"/>
    </row>
    <row r="214" spans="1:43" s="20" customFormat="1">
      <c r="A214" s="5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73"/>
      <c r="W214" s="27"/>
      <c r="X214" s="27"/>
      <c r="Y214" s="27"/>
      <c r="Z214" s="27"/>
      <c r="AA214" s="24"/>
      <c r="AB214" s="24"/>
      <c r="AC214" s="24"/>
      <c r="AD214" s="24"/>
      <c r="AE214" s="24"/>
      <c r="AF214" s="7"/>
      <c r="AG214" s="7"/>
      <c r="AL214" s="5"/>
      <c r="AM214" s="5"/>
      <c r="AN214" s="5"/>
      <c r="AO214" s="5"/>
      <c r="AP214" s="5"/>
      <c r="AQ214" s="5"/>
    </row>
    <row r="215" spans="1:43" s="20" customFormat="1">
      <c r="A215" s="5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73"/>
      <c r="W215" s="27"/>
      <c r="X215" s="27"/>
      <c r="Y215" s="27"/>
      <c r="Z215" s="27"/>
      <c r="AA215" s="24"/>
      <c r="AB215" s="24"/>
      <c r="AC215" s="24"/>
      <c r="AD215" s="24"/>
      <c r="AE215" s="24"/>
      <c r="AF215" s="7"/>
      <c r="AG215" s="7"/>
      <c r="AL215" s="5"/>
      <c r="AM215" s="5"/>
      <c r="AN215" s="5"/>
      <c r="AO215" s="5"/>
      <c r="AP215" s="5"/>
      <c r="AQ215" s="5"/>
    </row>
    <row r="216" spans="1:43" s="20" customFormat="1">
      <c r="A216" s="5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73"/>
      <c r="W216" s="27"/>
      <c r="X216" s="27"/>
      <c r="Y216" s="27"/>
      <c r="Z216" s="27"/>
      <c r="AA216" s="24"/>
      <c r="AB216" s="24"/>
      <c r="AC216" s="24"/>
      <c r="AD216" s="24"/>
      <c r="AE216" s="24"/>
      <c r="AF216" s="7"/>
      <c r="AG216" s="7"/>
      <c r="AL216" s="5"/>
      <c r="AM216" s="5"/>
      <c r="AN216" s="5"/>
      <c r="AO216" s="5"/>
      <c r="AP216" s="5"/>
      <c r="AQ216" s="5"/>
    </row>
    <row r="217" spans="1:43" s="20" customFormat="1">
      <c r="A217" s="5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73"/>
      <c r="W217" s="27"/>
      <c r="X217" s="27"/>
      <c r="Y217" s="27"/>
      <c r="Z217" s="27"/>
      <c r="AA217" s="24"/>
      <c r="AB217" s="24"/>
      <c r="AC217" s="24"/>
      <c r="AD217" s="24"/>
      <c r="AE217" s="24"/>
      <c r="AF217" s="7"/>
      <c r="AG217" s="7"/>
      <c r="AL217" s="5"/>
      <c r="AM217" s="5"/>
      <c r="AN217" s="5"/>
      <c r="AO217" s="5"/>
      <c r="AP217" s="5"/>
      <c r="AQ217" s="5"/>
    </row>
    <row r="218" spans="1:43" s="20" customFormat="1">
      <c r="A218" s="5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73"/>
      <c r="W218" s="27"/>
      <c r="X218" s="27"/>
      <c r="Y218" s="27"/>
      <c r="Z218" s="27"/>
      <c r="AA218" s="24"/>
      <c r="AB218" s="24"/>
      <c r="AC218" s="24"/>
      <c r="AD218" s="24"/>
      <c r="AE218" s="24"/>
      <c r="AF218" s="7"/>
      <c r="AG218" s="7"/>
      <c r="AL218" s="5"/>
      <c r="AM218" s="5"/>
      <c r="AN218" s="5"/>
      <c r="AO218" s="5"/>
      <c r="AP218" s="5"/>
      <c r="AQ218" s="5"/>
    </row>
    <row r="219" spans="1:43" s="20" customFormat="1">
      <c r="A219" s="5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73"/>
      <c r="W219" s="27"/>
      <c r="X219" s="27"/>
      <c r="Y219" s="27"/>
      <c r="Z219" s="27"/>
      <c r="AA219" s="24"/>
      <c r="AB219" s="24"/>
      <c r="AC219" s="24"/>
      <c r="AD219" s="24"/>
      <c r="AE219" s="24"/>
      <c r="AF219" s="7"/>
      <c r="AG219" s="7"/>
      <c r="AL219" s="5"/>
      <c r="AM219" s="5"/>
      <c r="AN219" s="5"/>
      <c r="AO219" s="5"/>
      <c r="AP219" s="5"/>
      <c r="AQ219" s="5"/>
    </row>
    <row r="220" spans="1:43" s="20" customFormat="1">
      <c r="A220" s="5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73"/>
      <c r="W220" s="27"/>
      <c r="X220" s="27"/>
      <c r="Y220" s="27"/>
      <c r="Z220" s="27"/>
      <c r="AA220" s="24"/>
      <c r="AB220" s="24"/>
      <c r="AC220" s="24"/>
      <c r="AD220" s="24"/>
      <c r="AE220" s="24"/>
      <c r="AF220" s="7"/>
      <c r="AG220" s="7"/>
      <c r="AL220" s="5"/>
      <c r="AM220" s="5"/>
      <c r="AN220" s="5"/>
      <c r="AO220" s="5"/>
      <c r="AP220" s="5"/>
      <c r="AQ220" s="5"/>
    </row>
    <row r="221" spans="1:43" s="20" customFormat="1">
      <c r="A221" s="5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73"/>
      <c r="W221" s="27"/>
      <c r="X221" s="27"/>
      <c r="Y221" s="27"/>
      <c r="Z221" s="27"/>
      <c r="AA221" s="24"/>
      <c r="AB221" s="24"/>
      <c r="AC221" s="24"/>
      <c r="AD221" s="24"/>
      <c r="AE221" s="24"/>
      <c r="AF221" s="7"/>
      <c r="AG221" s="7"/>
      <c r="AL221" s="5"/>
      <c r="AM221" s="5"/>
      <c r="AN221" s="5"/>
      <c r="AO221" s="5"/>
      <c r="AP221" s="5"/>
      <c r="AQ221" s="5"/>
    </row>
    <row r="222" spans="1:43" s="20" customFormat="1">
      <c r="A222" s="5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73"/>
      <c r="W222" s="27"/>
      <c r="X222" s="27"/>
      <c r="Y222" s="27"/>
      <c r="Z222" s="27"/>
      <c r="AA222" s="24"/>
      <c r="AB222" s="24"/>
      <c r="AC222" s="24"/>
      <c r="AD222" s="24"/>
      <c r="AE222" s="24"/>
      <c r="AF222" s="7"/>
      <c r="AG222" s="7"/>
      <c r="AL222" s="5"/>
      <c r="AM222" s="5"/>
      <c r="AN222" s="5"/>
      <c r="AO222" s="5"/>
      <c r="AP222" s="5"/>
      <c r="AQ222" s="5"/>
    </row>
    <row r="223" spans="1:43" s="20" customFormat="1">
      <c r="A223" s="5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73"/>
      <c r="W223" s="27"/>
      <c r="X223" s="27"/>
      <c r="Y223" s="27"/>
      <c r="Z223" s="27"/>
      <c r="AA223" s="24"/>
      <c r="AB223" s="24"/>
      <c r="AC223" s="24"/>
      <c r="AD223" s="24"/>
      <c r="AE223" s="24"/>
      <c r="AF223" s="7"/>
      <c r="AG223" s="7"/>
      <c r="AL223" s="5"/>
      <c r="AM223" s="5"/>
      <c r="AN223" s="5"/>
      <c r="AO223" s="5"/>
      <c r="AP223" s="5"/>
      <c r="AQ223" s="5"/>
    </row>
    <row r="224" spans="1:43" s="20" customFormat="1">
      <c r="A224" s="5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73"/>
      <c r="W224" s="27"/>
      <c r="X224" s="27"/>
      <c r="Y224" s="27"/>
      <c r="Z224" s="27"/>
      <c r="AA224" s="24"/>
      <c r="AB224" s="24"/>
      <c r="AC224" s="24"/>
      <c r="AD224" s="24"/>
      <c r="AE224" s="24"/>
      <c r="AF224" s="7"/>
      <c r="AG224" s="7"/>
      <c r="AL224" s="5"/>
      <c r="AM224" s="5"/>
      <c r="AN224" s="5"/>
      <c r="AO224" s="5"/>
      <c r="AP224" s="5"/>
      <c r="AQ224" s="5"/>
    </row>
    <row r="225" spans="1:43" s="20" customFormat="1">
      <c r="A225" s="5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73"/>
      <c r="W225" s="27"/>
      <c r="X225" s="27"/>
      <c r="Y225" s="27"/>
      <c r="Z225" s="27"/>
      <c r="AA225" s="24"/>
      <c r="AB225" s="24"/>
      <c r="AC225" s="24"/>
      <c r="AD225" s="24"/>
      <c r="AE225" s="24"/>
      <c r="AF225" s="7"/>
      <c r="AG225" s="7"/>
      <c r="AL225" s="5"/>
      <c r="AM225" s="5"/>
      <c r="AN225" s="5"/>
      <c r="AO225" s="5"/>
      <c r="AP225" s="5"/>
      <c r="AQ225" s="5"/>
    </row>
    <row r="226" spans="1:43" s="20" customFormat="1">
      <c r="A226" s="5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73"/>
      <c r="W226" s="27"/>
      <c r="X226" s="27"/>
      <c r="Y226" s="27"/>
      <c r="Z226" s="27"/>
      <c r="AA226" s="24"/>
      <c r="AB226" s="24"/>
      <c r="AC226" s="24"/>
      <c r="AD226" s="24"/>
      <c r="AE226" s="24"/>
      <c r="AF226" s="7"/>
      <c r="AG226" s="7"/>
      <c r="AL226" s="5"/>
      <c r="AM226" s="5"/>
      <c r="AN226" s="5"/>
      <c r="AO226" s="5"/>
      <c r="AP226" s="5"/>
      <c r="AQ226" s="5"/>
    </row>
    <row r="227" spans="1:43" s="20" customFormat="1">
      <c r="A227" s="5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73"/>
      <c r="W227" s="27"/>
      <c r="X227" s="27"/>
      <c r="Y227" s="27"/>
      <c r="Z227" s="27"/>
      <c r="AA227" s="24"/>
      <c r="AB227" s="24"/>
      <c r="AC227" s="24"/>
      <c r="AD227" s="24"/>
      <c r="AE227" s="24"/>
      <c r="AF227" s="7"/>
      <c r="AG227" s="7"/>
      <c r="AL227" s="5"/>
      <c r="AM227" s="5"/>
      <c r="AN227" s="5"/>
      <c r="AO227" s="5"/>
      <c r="AP227" s="5"/>
      <c r="AQ227" s="5"/>
    </row>
    <row r="228" spans="1:43" s="20" customFormat="1">
      <c r="A228" s="5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73"/>
      <c r="W228" s="27"/>
      <c r="X228" s="27"/>
      <c r="Y228" s="27"/>
      <c r="Z228" s="27"/>
      <c r="AA228" s="24"/>
      <c r="AB228" s="24"/>
      <c r="AC228" s="24"/>
      <c r="AD228" s="24"/>
      <c r="AE228" s="24"/>
      <c r="AF228" s="7"/>
      <c r="AG228" s="7"/>
      <c r="AL228" s="5"/>
      <c r="AM228" s="5"/>
      <c r="AN228" s="5"/>
      <c r="AO228" s="5"/>
      <c r="AP228" s="5"/>
      <c r="AQ228" s="5"/>
    </row>
    <row r="229" spans="1:43" s="20" customFormat="1">
      <c r="A229" s="5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73"/>
      <c r="W229" s="27"/>
      <c r="X229" s="27"/>
      <c r="Y229" s="27"/>
      <c r="Z229" s="27"/>
      <c r="AA229" s="24"/>
      <c r="AB229" s="24"/>
      <c r="AC229" s="24"/>
      <c r="AD229" s="24"/>
      <c r="AE229" s="24"/>
      <c r="AF229" s="7"/>
      <c r="AG229" s="7"/>
      <c r="AL229" s="5"/>
      <c r="AM229" s="5"/>
      <c r="AN229" s="5"/>
      <c r="AO229" s="5"/>
      <c r="AP229" s="5"/>
      <c r="AQ229" s="5"/>
    </row>
    <row r="230" spans="1:43" s="20" customFormat="1">
      <c r="A230" s="5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73"/>
      <c r="W230" s="27"/>
      <c r="X230" s="27"/>
      <c r="Y230" s="27"/>
      <c r="Z230" s="27"/>
      <c r="AA230" s="24"/>
      <c r="AB230" s="24"/>
      <c r="AC230" s="24"/>
      <c r="AD230" s="24"/>
      <c r="AE230" s="24"/>
      <c r="AF230" s="7"/>
      <c r="AG230" s="7"/>
      <c r="AL230" s="5"/>
      <c r="AM230" s="5"/>
      <c r="AN230" s="5"/>
      <c r="AO230" s="5"/>
      <c r="AP230" s="5"/>
      <c r="AQ230" s="5"/>
    </row>
    <row r="231" spans="1:43" s="20" customFormat="1">
      <c r="A231" s="5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73"/>
      <c r="W231" s="27"/>
      <c r="X231" s="27"/>
      <c r="Y231" s="27"/>
      <c r="Z231" s="27"/>
      <c r="AA231" s="24"/>
      <c r="AB231" s="24"/>
      <c r="AC231" s="24"/>
      <c r="AD231" s="24"/>
      <c r="AE231" s="24"/>
      <c r="AF231" s="7"/>
      <c r="AG231" s="7"/>
      <c r="AL231" s="5"/>
      <c r="AM231" s="5"/>
      <c r="AN231" s="5"/>
      <c r="AO231" s="5"/>
      <c r="AP231" s="5"/>
      <c r="AQ231" s="5"/>
    </row>
    <row r="232" spans="1:43" s="20" customFormat="1">
      <c r="A232" s="5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73"/>
      <c r="W232" s="27"/>
      <c r="X232" s="27"/>
      <c r="Y232" s="27"/>
      <c r="Z232" s="27"/>
      <c r="AA232" s="24"/>
      <c r="AB232" s="24"/>
      <c r="AC232" s="24"/>
      <c r="AD232" s="24"/>
      <c r="AE232" s="24"/>
      <c r="AF232" s="7"/>
      <c r="AG232" s="7"/>
      <c r="AL232" s="5"/>
      <c r="AM232" s="5"/>
      <c r="AN232" s="5"/>
      <c r="AO232" s="5"/>
      <c r="AP232" s="5"/>
      <c r="AQ232" s="5"/>
    </row>
    <row r="233" spans="1:43" s="20" customFormat="1">
      <c r="A233" s="5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73"/>
      <c r="W233" s="27"/>
      <c r="X233" s="27"/>
      <c r="Y233" s="27"/>
      <c r="Z233" s="27"/>
      <c r="AA233" s="24"/>
      <c r="AB233" s="24"/>
      <c r="AC233" s="24"/>
      <c r="AD233" s="24"/>
      <c r="AE233" s="24"/>
      <c r="AF233" s="7"/>
      <c r="AG233" s="7"/>
      <c r="AL233" s="5"/>
      <c r="AM233" s="5"/>
      <c r="AN233" s="5"/>
      <c r="AO233" s="5"/>
      <c r="AP233" s="5"/>
      <c r="AQ233" s="5"/>
    </row>
    <row r="234" spans="1:43" s="20" customFormat="1">
      <c r="A234" s="5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73"/>
      <c r="W234" s="27"/>
      <c r="X234" s="27"/>
      <c r="Y234" s="27"/>
      <c r="Z234" s="27"/>
      <c r="AA234" s="24"/>
      <c r="AB234" s="24"/>
      <c r="AC234" s="24"/>
      <c r="AD234" s="24"/>
      <c r="AE234" s="24"/>
      <c r="AF234" s="7"/>
      <c r="AG234" s="7"/>
      <c r="AL234" s="5"/>
      <c r="AM234" s="5"/>
      <c r="AN234" s="5"/>
      <c r="AO234" s="5"/>
      <c r="AP234" s="5"/>
      <c r="AQ234" s="5"/>
    </row>
    <row r="235" spans="1:43" s="20" customFormat="1">
      <c r="A235" s="5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73"/>
      <c r="W235" s="27"/>
      <c r="X235" s="27"/>
      <c r="Y235" s="27"/>
      <c r="Z235" s="27"/>
      <c r="AA235" s="24"/>
      <c r="AB235" s="24"/>
      <c r="AC235" s="24"/>
      <c r="AD235" s="24"/>
      <c r="AE235" s="24"/>
      <c r="AF235" s="7"/>
      <c r="AG235" s="7"/>
      <c r="AL235" s="5"/>
      <c r="AM235" s="5"/>
      <c r="AN235" s="5"/>
      <c r="AO235" s="5"/>
      <c r="AP235" s="5"/>
      <c r="AQ235" s="5"/>
    </row>
    <row r="236" spans="1:43" s="20" customFormat="1">
      <c r="A236" s="5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73"/>
      <c r="W236" s="27"/>
      <c r="X236" s="27"/>
      <c r="Y236" s="27"/>
      <c r="Z236" s="27"/>
      <c r="AA236" s="24"/>
      <c r="AB236" s="24"/>
      <c r="AC236" s="24"/>
      <c r="AD236" s="24"/>
      <c r="AE236" s="24"/>
      <c r="AF236" s="7"/>
      <c r="AG236" s="7"/>
      <c r="AL236" s="5"/>
      <c r="AM236" s="5"/>
      <c r="AN236" s="5"/>
      <c r="AO236" s="5"/>
      <c r="AP236" s="5"/>
      <c r="AQ236" s="5"/>
    </row>
    <row r="237" spans="1:43" s="20" customFormat="1">
      <c r="A237" s="5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73"/>
      <c r="W237" s="27"/>
      <c r="X237" s="27"/>
      <c r="Y237" s="27"/>
      <c r="Z237" s="27"/>
      <c r="AA237" s="24"/>
      <c r="AB237" s="24"/>
      <c r="AC237" s="24"/>
      <c r="AD237" s="24"/>
      <c r="AE237" s="24"/>
      <c r="AF237" s="7"/>
      <c r="AG237" s="7"/>
      <c r="AL237" s="5"/>
      <c r="AM237" s="5"/>
      <c r="AN237" s="5"/>
      <c r="AO237" s="5"/>
      <c r="AP237" s="5"/>
      <c r="AQ237" s="5"/>
    </row>
    <row r="238" spans="1:43" s="20" customFormat="1">
      <c r="A238" s="5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73"/>
      <c r="W238" s="27"/>
      <c r="X238" s="27"/>
      <c r="Y238" s="27"/>
      <c r="Z238" s="27"/>
      <c r="AA238" s="24"/>
      <c r="AB238" s="24"/>
      <c r="AC238" s="24"/>
      <c r="AD238" s="24"/>
      <c r="AE238" s="24"/>
      <c r="AF238" s="7"/>
      <c r="AG238" s="7"/>
      <c r="AL238" s="5"/>
      <c r="AM238" s="5"/>
      <c r="AN238" s="5"/>
      <c r="AO238" s="5"/>
      <c r="AP238" s="5"/>
      <c r="AQ238" s="5"/>
    </row>
    <row r="239" spans="1:43" s="20" customFormat="1">
      <c r="A239" s="5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73"/>
      <c r="W239" s="27"/>
      <c r="X239" s="27"/>
      <c r="Y239" s="27"/>
      <c r="Z239" s="27"/>
      <c r="AA239" s="24"/>
      <c r="AB239" s="24"/>
      <c r="AC239" s="24"/>
      <c r="AD239" s="24"/>
      <c r="AE239" s="24"/>
      <c r="AF239" s="7"/>
      <c r="AG239" s="7"/>
      <c r="AL239" s="5"/>
      <c r="AM239" s="5"/>
      <c r="AN239" s="5"/>
      <c r="AO239" s="5"/>
      <c r="AP239" s="5"/>
      <c r="AQ239" s="5"/>
    </row>
  </sheetData>
  <sheetProtection sheet="1" objects="1" scenarios="1" selectLockedCells="1"/>
  <mergeCells count="109">
    <mergeCell ref="B83:G83"/>
    <mergeCell ref="H83:O83"/>
    <mergeCell ref="P83:R83"/>
    <mergeCell ref="B84:G84"/>
    <mergeCell ref="H84:O84"/>
    <mergeCell ref="P60:R60"/>
    <mergeCell ref="H70:O70"/>
    <mergeCell ref="B71:G71"/>
    <mergeCell ref="H71:O71"/>
    <mergeCell ref="P71:R71"/>
    <mergeCell ref="B70:G70"/>
    <mergeCell ref="P70:R70"/>
    <mergeCell ref="B72:G72"/>
    <mergeCell ref="H72:O72"/>
    <mergeCell ref="P72:R72"/>
    <mergeCell ref="P84:R84"/>
    <mergeCell ref="B60:O60"/>
    <mergeCell ref="B55:G55"/>
    <mergeCell ref="C9:D9"/>
    <mergeCell ref="E9:G9"/>
    <mergeCell ref="I9:K9"/>
    <mergeCell ref="M9:O9"/>
    <mergeCell ref="E10:G10"/>
    <mergeCell ref="I10:K10"/>
    <mergeCell ref="M10:O10"/>
    <mergeCell ref="B13:G13"/>
    <mergeCell ref="H13:O13"/>
    <mergeCell ref="S13:U13"/>
    <mergeCell ref="B14:B19"/>
    <mergeCell ref="H14:O14"/>
    <mergeCell ref="P14:R14"/>
    <mergeCell ref="S14:U14"/>
    <mergeCell ref="H15:O15"/>
    <mergeCell ref="P15:R15"/>
    <mergeCell ref="S15:U15"/>
    <mergeCell ref="H16:O16"/>
    <mergeCell ref="P16:R16"/>
    <mergeCell ref="S16:U16"/>
    <mergeCell ref="H17:O17"/>
    <mergeCell ref="P17:R17"/>
    <mergeCell ref="S17:U17"/>
    <mergeCell ref="H18:O18"/>
    <mergeCell ref="P18:R18"/>
    <mergeCell ref="S18:U18"/>
    <mergeCell ref="H19:O19"/>
    <mergeCell ref="P19:R19"/>
    <mergeCell ref="S19:U19"/>
    <mergeCell ref="P13:R13"/>
    <mergeCell ref="AB20:AE20"/>
    <mergeCell ref="B21:B26"/>
    <mergeCell ref="H21:O21"/>
    <mergeCell ref="P21:R21"/>
    <mergeCell ref="S21:U21"/>
    <mergeCell ref="H22:O22"/>
    <mergeCell ref="P22:R22"/>
    <mergeCell ref="S22:U22"/>
    <mergeCell ref="H23:O23"/>
    <mergeCell ref="P23:R23"/>
    <mergeCell ref="S23:U23"/>
    <mergeCell ref="H24:O24"/>
    <mergeCell ref="P24:R24"/>
    <mergeCell ref="S24:U24"/>
    <mergeCell ref="H25:O25"/>
    <mergeCell ref="P25:R25"/>
    <mergeCell ref="S25:U25"/>
    <mergeCell ref="H26:O26"/>
    <mergeCell ref="P26:R26"/>
    <mergeCell ref="S26:U26"/>
    <mergeCell ref="S20:U20"/>
    <mergeCell ref="H20:O20"/>
    <mergeCell ref="P20:R20"/>
    <mergeCell ref="S27:U27"/>
    <mergeCell ref="H28:O28"/>
    <mergeCell ref="P28:R28"/>
    <mergeCell ref="S28:U28"/>
    <mergeCell ref="B29:O29"/>
    <mergeCell ref="P29:R29"/>
    <mergeCell ref="S29:U29"/>
    <mergeCell ref="B40:S40"/>
    <mergeCell ref="B44:G44"/>
    <mergeCell ref="H44:O44"/>
    <mergeCell ref="P44:R44"/>
    <mergeCell ref="S44:U44"/>
    <mergeCell ref="H27:O27"/>
    <mergeCell ref="P27:R27"/>
    <mergeCell ref="S45:U45"/>
    <mergeCell ref="H46:O46"/>
    <mergeCell ref="H58:O58"/>
    <mergeCell ref="P58:R58"/>
    <mergeCell ref="P59:R59"/>
    <mergeCell ref="P57:R57"/>
    <mergeCell ref="P46:R46"/>
    <mergeCell ref="S46:U46"/>
    <mergeCell ref="H47:O47"/>
    <mergeCell ref="P47:R47"/>
    <mergeCell ref="S47:U47"/>
    <mergeCell ref="B48:O48"/>
    <mergeCell ref="P48:R48"/>
    <mergeCell ref="S48:U48"/>
    <mergeCell ref="H55:O55"/>
    <mergeCell ref="P55:R55"/>
    <mergeCell ref="H56:O56"/>
    <mergeCell ref="P56:R56"/>
    <mergeCell ref="H57:O57"/>
    <mergeCell ref="B57:B58"/>
    <mergeCell ref="H59:O59"/>
    <mergeCell ref="B45:B46"/>
    <mergeCell ref="H45:O45"/>
    <mergeCell ref="P45:R45"/>
  </mergeCells>
  <phoneticPr fontId="17"/>
  <pageMargins left="0.70866141732283472" right="0.19685039370078741" top="0.59055118110236227" bottom="0.27559055118110237" header="0.15748031496062992" footer="0.15748031496062992"/>
  <pageSetup paperSize="9" scale="90" orientation="portrait" r:id="rId1"/>
  <headerFooter differentFirst="1" alignWithMargins="0">
    <firstHeader>&amp;L大阪市大経費様式１&amp;R承認番号【　　　　　　　】　　　</firstHeader>
    <firstFooter>&amp;C〔&amp;A〕</firstFooter>
  </headerFooter>
  <rowBreaks count="1" manualBreakCount="1">
    <brk id="41" max="21" man="1"/>
  </rowBreaks>
  <colBreaks count="1" manualBreakCount="1">
    <brk id="37" max="4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経費算定表(治験・薬）</vt:lpstr>
      <vt:lpstr>経費算定表(製販後・薬）</vt:lpstr>
      <vt:lpstr>経費算定表(治験・機器）</vt:lpstr>
      <vt:lpstr>経費算定表(製販後・機器）</vt:lpstr>
      <vt:lpstr>'経費算定表(治験・機器）'!Print_Area</vt:lpstr>
      <vt:lpstr>'経費算定表(治験・薬）'!Print_Area</vt:lpstr>
      <vt:lpstr>'経費算定表(製販後・機器）'!Print_Area</vt:lpstr>
      <vt:lpstr>'経費算定表(製販後・薬）'!Print_Area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taniwa</dc:creator>
  <cp:lastModifiedBy>taniwa</cp:lastModifiedBy>
  <cp:lastPrinted>2014-11-05T00:24:59Z</cp:lastPrinted>
  <dcterms:created xsi:type="dcterms:W3CDTF">2013-01-22T04:34:10Z</dcterms:created>
  <dcterms:modified xsi:type="dcterms:W3CDTF">2015-03-13T08:42:42Z</dcterms:modified>
</cp:coreProperties>
</file>