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65401" windowWidth="25485" windowHeight="12720" activeTab="1"/>
  </bookViews>
  <sheets>
    <sheet name="治験薬管理経費ポイント表" sheetId="1" r:id="rId1"/>
    <sheet name="【記入例】" sheetId="2" r:id="rId2"/>
  </sheets>
  <definedNames>
    <definedName name="_xlnm.Print_Area" localSheetId="1">'【記入例】'!$A$1:$J$19</definedName>
    <definedName name="_xlnm.Print_Area" localSheetId="0">'治験薬管理経費ポイント表'!$A$1:$J$19</definedName>
  </definedNames>
  <calcPr fullCalcOnLoad="1"/>
</workbook>
</file>

<file path=xl/sharedStrings.xml><?xml version="1.0" encoding="utf-8"?>
<sst xmlns="http://schemas.openxmlformats.org/spreadsheetml/2006/main" count="242" uniqueCount="106">
  <si>
    <t>ポイント数</t>
  </si>
  <si>
    <t>治験薬の剤型</t>
  </si>
  <si>
    <t>投与期間</t>
  </si>
  <si>
    <t>調剤及び出庫回数</t>
  </si>
  <si>
    <t>保存状況</t>
  </si>
  <si>
    <t>単相か複相か</t>
  </si>
  <si>
    <t>単科か複数科か</t>
  </si>
  <si>
    <t>治験薬の種目</t>
  </si>
  <si>
    <t>併用薬の交付</t>
  </si>
  <si>
    <t>併用適用時併用薬チェック</t>
  </si>
  <si>
    <t>請求医のチェック</t>
  </si>
  <si>
    <t>治験薬規格数</t>
  </si>
  <si>
    <t>内服</t>
  </si>
  <si>
    <t>単回</t>
  </si>
  <si>
    <t>室温</t>
  </si>
  <si>
    <t>有</t>
  </si>
  <si>
    <t>×月数（治験薬の保存・管理）</t>
  </si>
  <si>
    <t>外用</t>
  </si>
  <si>
    <t>単盲検</t>
  </si>
  <si>
    <t>冷所又は遮光</t>
  </si>
  <si>
    <t>毒・劇薬（予定）</t>
  </si>
  <si>
    <t>注射</t>
  </si>
  <si>
    <t>二重盲検</t>
  </si>
  <si>
    <t>冷所及び遮光</t>
  </si>
  <si>
    <t>向精神薬・麻薬</t>
  </si>
  <si>
    <t>治験薬管理経費ポイント算出表</t>
  </si>
  <si>
    <t>オープン</t>
  </si>
  <si>
    <t>⇒</t>
  </si>
  <si>
    <t>2規格である。</t>
  </si>
  <si>
    <t>該当せず。</t>
  </si>
  <si>
    <t>観察期にプラセボを使用する。</t>
  </si>
  <si>
    <t>●●疾患のみである。</t>
  </si>
  <si>
    <t>●●科のみである。</t>
  </si>
  <si>
    <t>単相である。</t>
  </si>
  <si>
    <r>
      <t>室温保存である。</t>
    </r>
    <r>
      <rPr>
        <sz val="8"/>
        <color indexed="10"/>
        <rFont val="ＭＳ Ｐ明朝"/>
        <family val="1"/>
      </rPr>
      <t>(具体的な温度を記載）</t>
    </r>
  </si>
  <si>
    <t>⇒</t>
  </si>
  <si>
    <t>二重盲検である。</t>
  </si>
  <si>
    <t>内服である。</t>
  </si>
  <si>
    <t>設定理由</t>
  </si>
  <si>
    <t>ウエイト</t>
  </si>
  <si>
    <t>要　素</t>
  </si>
  <si>
    <t>治験期間
　（1か月単位）</t>
  </si>
  <si>
    <t>特殊説明文書等の
添付</t>
  </si>
  <si>
    <t>同一治験薬での
対象疾患の数</t>
  </si>
  <si>
    <t>Ｐ３：A～Ｐの合計ポイント数</t>
  </si>
  <si>
    <t>※</t>
  </si>
  <si>
    <t>部分に○（回数の場合は数字）を入力していただくと、自動的に計算されます。</t>
  </si>
  <si>
    <t>H欄（投与期間）が、50週以上の場合は、下記表から該当するポイントをご記入下さい。</t>
  </si>
  <si>
    <t>投与期間</t>
  </si>
  <si>
    <t>50～74週</t>
  </si>
  <si>
    <t>150～174週</t>
  </si>
  <si>
    <t>75～99週</t>
  </si>
  <si>
    <t>175～199週</t>
  </si>
  <si>
    <t>100～124週</t>
  </si>
  <si>
    <t>200～224週</t>
  </si>
  <si>
    <t>125～149週</t>
  </si>
  <si>
    <t>225～249週</t>
  </si>
  <si>
    <t>○</t>
  </si>
  <si>
    <r>
      <t xml:space="preserve">観察期を含めて28週である。
</t>
    </r>
    <r>
      <rPr>
        <sz val="8"/>
        <color indexed="10"/>
        <rFont val="ＭＳ Ｐ明朝"/>
        <family val="1"/>
      </rPr>
      <t>（50w 75w 100w・・・毎に9Ｐ加算）</t>
    </r>
  </si>
  <si>
    <r>
      <t>10回である。</t>
    </r>
    <r>
      <rPr>
        <sz val="8"/>
        <color indexed="10"/>
        <rFont val="ＭＳ Ｐ明朝"/>
        <family val="1"/>
      </rPr>
      <t>（具体的なvisit回数を記載）</t>
    </r>
  </si>
  <si>
    <r>
      <t xml:space="preserve">該当せず。
</t>
    </r>
    <r>
      <rPr>
        <sz val="8"/>
        <color indexed="10"/>
        <rFont val="ＭＳ Ｐ明朝"/>
        <family val="1"/>
      </rPr>
      <t>（服薬指導説明書などがあれば有とする）</t>
    </r>
  </si>
  <si>
    <r>
      <t xml:space="preserve">該当せず。
</t>
    </r>
    <r>
      <rPr>
        <sz val="8"/>
        <color indexed="10"/>
        <rFont val="ＭＳ Ｐ明朝"/>
        <family val="1"/>
      </rPr>
      <t>(白箱提供の併用薬数を算定）</t>
    </r>
  </si>
  <si>
    <r>
      <t xml:space="preserve">該当せず。
</t>
    </r>
    <r>
      <rPr>
        <sz val="8"/>
        <color indexed="10"/>
        <rFont val="ＭＳ Ｐ明朝"/>
        <family val="1"/>
      </rPr>
      <t>(併用可能薬、療法数を算定）</t>
    </r>
  </si>
  <si>
    <r>
      <t xml:space="preserve">責任医師1名と分担医師3名である。
</t>
    </r>
    <r>
      <rPr>
        <sz val="8"/>
        <color indexed="10"/>
        <rFont val="ＭＳ Ｐ明朝"/>
        <family val="1"/>
      </rPr>
      <t>（具体的な人数を記載）</t>
    </r>
  </si>
  <si>
    <r>
      <t xml:space="preserve">2014年1月～2015年8月としている。
</t>
    </r>
    <r>
      <rPr>
        <sz val="8"/>
        <color indexed="10"/>
        <rFont val="ＭＳ Ｐ明朝"/>
        <family val="1"/>
      </rPr>
      <t>（初回契約月から契約期間終了予定月までを記載）</t>
    </r>
  </si>
  <si>
    <t>Ⅰ
（ウエイト×1）</t>
  </si>
  <si>
    <t>Ⅱ
（ウエイト×2）</t>
  </si>
  <si>
    <t>Ⅲ
（ウエイト×3）</t>
  </si>
  <si>
    <t>A</t>
  </si>
  <si>
    <t>⇒</t>
  </si>
  <si>
    <t>B</t>
  </si>
  <si>
    <t>デザイン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</si>
  <si>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</si>
  <si>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</si>
  <si>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</si>
  <si>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</si>
  <si>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</si>
  <si>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</si>
  <si>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</si>
  <si>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</si>
  <si>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</si>
  <si>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</si>
  <si>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</si>
  <si>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</si>
  <si>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</si>
  <si>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</si>
  <si>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※</t>
  </si>
  <si>
    <t>ポイント</t>
  </si>
  <si>
    <t>２科</t>
  </si>
  <si>
    <t>２つの相同時</t>
  </si>
  <si>
    <t>３つ以上</t>
  </si>
  <si>
    <t>３科以上</t>
  </si>
  <si>
    <t>２つ</t>
  </si>
  <si>
    <t>５回以下</t>
  </si>
  <si>
    <t>６回以上</t>
  </si>
  <si>
    <t>２種</t>
  </si>
  <si>
    <t>３種以上</t>
  </si>
  <si>
    <t>６名以上</t>
  </si>
  <si>
    <t>３以上</t>
  </si>
  <si>
    <t>１種</t>
  </si>
  <si>
    <t>２名以下</t>
  </si>
  <si>
    <t>３～５名</t>
  </si>
  <si>
    <t>４週間以内</t>
  </si>
  <si>
    <t>５～24週</t>
  </si>
  <si>
    <t>25～49週
50週以上は、25週毎に９ﾎﾟｲﾝﾄ加算※</t>
  </si>
  <si>
    <t>ウォッシュアウト時の
プラセボの使用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</si>
</sst>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color indexed="10"/>
      <name val="ＭＳ Ｐ明朝"/>
      <family val="1"/>
    </font>
    <font>
      <sz val="10"/>
      <name val="ＭＳ Ｐ明朝"/>
      <family val="1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b/>
      <sz val="10.5"/>
      <color indexed="10"/>
      <name val="ＭＳ 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1"/>
      <color rgb="FFFF0000"/>
      <name val="ＭＳ Ｐゴシック"/>
      <family val="3"/>
    </font>
    <font>
      <b/>
      <sz val="10.5"/>
      <color rgb="FFFF0000"/>
      <name val="ＭＳ Ｐゴシック"/>
      <family val="3"/>
    </font>
    <font>
      <b/>
      <sz val="10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double"/>
      <right>
        <color indexed="63"/>
      </right>
      <top style="thin"/>
      <bottom style="thin"/>
      <diagonal style="dotted"/>
    </border>
    <border diagonalUp="1">
      <left>
        <color indexed="63"/>
      </left>
      <right style="thin"/>
      <top style="thin"/>
      <bottom style="thin"/>
      <diagonal style="dotted"/>
    </border>
    <border diagonalUp="1">
      <left style="thin"/>
      <right>
        <color indexed="63"/>
      </right>
      <top style="thin"/>
      <bottom style="thin"/>
      <diagonal style="dotted"/>
    </border>
    <border diagonalUp="1">
      <left>
        <color indexed="63"/>
      </left>
      <right>
        <color indexed="63"/>
      </right>
      <top style="thin"/>
      <bottom style="thin"/>
      <diagonal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28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28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49" fillId="0" borderId="0" xfId="0" applyFont="1" applyAlignment="1">
      <alignment horizontal="right" vertical="center"/>
    </xf>
    <xf numFmtId="0" fontId="49" fillId="28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textRotation="255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textRotation="255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0" fillId="28" borderId="12" xfId="0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28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28" borderId="12" xfId="0" applyFont="1" applyFill="1" applyBorder="1" applyAlignment="1" applyProtection="1">
      <alignment horizontal="center" vertical="center" wrapText="1"/>
      <protection/>
    </xf>
    <xf numFmtId="0" fontId="0" fillId="28" borderId="10" xfId="0" applyFill="1" applyBorder="1" applyAlignment="1" applyProtection="1">
      <alignment horizontal="center" vertical="center" wrapText="1"/>
      <protection/>
    </xf>
    <xf numFmtId="0" fontId="0" fillId="28" borderId="18" xfId="0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28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50" fillId="28" borderId="10" xfId="0" applyFont="1" applyFill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49" fillId="0" borderId="0" xfId="0" applyFont="1" applyAlignment="1" applyProtection="1">
      <alignment horizontal="right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 horizontal="right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80" zoomScalePageLayoutView="80" workbookViewId="0" topLeftCell="A12">
      <selection activeCell="D3" sqref="D3"/>
    </sheetView>
  </sheetViews>
  <sheetFormatPr defaultColWidth="9.00390625" defaultRowHeight="13.5"/>
  <cols>
    <col min="1" max="1" width="3.625" style="4" customWidth="1"/>
    <col min="2" max="2" width="18.625" style="6" customWidth="1"/>
    <col min="3" max="4" width="4.125" style="4" customWidth="1"/>
    <col min="5" max="5" width="16.625" style="4" customWidth="1"/>
    <col min="6" max="6" width="4.125" style="4" customWidth="1"/>
    <col min="7" max="7" width="16.625" style="4" customWidth="1"/>
    <col min="8" max="8" width="4.125" style="4" customWidth="1"/>
    <col min="9" max="9" width="16.625" style="4" customWidth="1"/>
    <col min="10" max="11" width="5.625" style="4" customWidth="1"/>
    <col min="12" max="12" width="26.875" style="5" customWidth="1"/>
    <col min="13" max="16384" width="9.00390625" style="6" customWidth="1"/>
  </cols>
  <sheetData>
    <row r="1" spans="1:10" ht="48.75" customHeight="1">
      <c r="A1" s="96" t="s">
        <v>25</v>
      </c>
      <c r="B1" s="96"/>
      <c r="C1" s="96"/>
      <c r="D1" s="96"/>
      <c r="E1" s="96"/>
      <c r="F1" s="96"/>
      <c r="G1" s="96"/>
      <c r="H1" s="96"/>
      <c r="I1" s="96"/>
      <c r="J1" s="96"/>
    </row>
    <row r="2" spans="1:12" s="7" customFormat="1" ht="60.75" customHeight="1">
      <c r="A2" s="97" t="s">
        <v>40</v>
      </c>
      <c r="B2" s="97"/>
      <c r="C2" s="30" t="s">
        <v>39</v>
      </c>
      <c r="D2" s="98" t="s">
        <v>65</v>
      </c>
      <c r="E2" s="99"/>
      <c r="F2" s="100" t="s">
        <v>66</v>
      </c>
      <c r="G2" s="99"/>
      <c r="H2" s="100" t="s">
        <v>67</v>
      </c>
      <c r="I2" s="99"/>
      <c r="J2" s="37" t="s">
        <v>0</v>
      </c>
      <c r="L2" s="8" t="s">
        <v>38</v>
      </c>
    </row>
    <row r="3" spans="1:12" s="14" customFormat="1" ht="30" customHeight="1">
      <c r="A3" s="35" t="s">
        <v>68</v>
      </c>
      <c r="B3" s="33" t="s">
        <v>1</v>
      </c>
      <c r="C3" s="9">
        <v>1</v>
      </c>
      <c r="D3" s="10"/>
      <c r="E3" s="8" t="s">
        <v>12</v>
      </c>
      <c r="F3" s="12"/>
      <c r="G3" s="8" t="s">
        <v>17</v>
      </c>
      <c r="H3" s="12"/>
      <c r="I3" s="8" t="s">
        <v>21</v>
      </c>
      <c r="J3" s="11">
        <f>IF(D3="○",C3*1,IF(F3="○",C3*2,IF(H3="○",C3*3,0)))</f>
        <v>0</v>
      </c>
      <c r="K3" s="7" t="s">
        <v>69</v>
      </c>
      <c r="L3" s="13"/>
    </row>
    <row r="4" spans="1:12" s="14" customFormat="1" ht="30" customHeight="1">
      <c r="A4" s="35" t="s">
        <v>70</v>
      </c>
      <c r="B4" s="33" t="s">
        <v>71</v>
      </c>
      <c r="C4" s="9">
        <v>2</v>
      </c>
      <c r="D4" s="10"/>
      <c r="E4" s="8" t="s">
        <v>26</v>
      </c>
      <c r="F4" s="12"/>
      <c r="G4" s="8" t="s">
        <v>18</v>
      </c>
      <c r="H4" s="12"/>
      <c r="I4" s="8" t="s">
        <v>22</v>
      </c>
      <c r="J4" s="11">
        <f>IF(D4="○",C4*1,IF(F4="○",C4*2,IF(H4="○",C4*3,0)))</f>
        <v>0</v>
      </c>
      <c r="K4" s="7" t="s">
        <v>69</v>
      </c>
      <c r="L4" s="13"/>
    </row>
    <row r="5" spans="1:12" s="14" customFormat="1" ht="42" customHeight="1">
      <c r="A5" s="35" t="s">
        <v>72</v>
      </c>
      <c r="B5" s="33" t="s">
        <v>2</v>
      </c>
      <c r="C5" s="9">
        <v>3</v>
      </c>
      <c r="D5" s="10"/>
      <c r="E5" s="8" t="s">
        <v>102</v>
      </c>
      <c r="F5" s="12"/>
      <c r="G5" s="8" t="s">
        <v>103</v>
      </c>
      <c r="H5" s="87"/>
      <c r="I5" s="31" t="s">
        <v>104</v>
      </c>
      <c r="J5" s="86">
        <f>IF(D5="○",C5*1,IF(F5="○",C5*2,IF(H5="○",C5*3,0)))</f>
        <v>0</v>
      </c>
      <c r="K5" s="7" t="s">
        <v>69</v>
      </c>
      <c r="L5" s="13"/>
    </row>
    <row r="6" spans="1:12" s="14" customFormat="1" ht="30" customHeight="1">
      <c r="A6" s="35" t="s">
        <v>73</v>
      </c>
      <c r="B6" s="33" t="s">
        <v>3</v>
      </c>
      <c r="C6" s="9">
        <v>1</v>
      </c>
      <c r="D6" s="10"/>
      <c r="E6" s="8" t="s">
        <v>13</v>
      </c>
      <c r="F6" s="12"/>
      <c r="G6" s="8" t="s">
        <v>93</v>
      </c>
      <c r="H6" s="12"/>
      <c r="I6" s="8" t="s">
        <v>94</v>
      </c>
      <c r="J6" s="11">
        <f>IF(D6="○",C6*1,IF(F6="○",C6*2,IF(H6="○",C6*3,0)))</f>
        <v>0</v>
      </c>
      <c r="K6" s="7" t="s">
        <v>69</v>
      </c>
      <c r="L6" s="13"/>
    </row>
    <row r="7" spans="1:12" s="14" customFormat="1" ht="30" customHeight="1">
      <c r="A7" s="35" t="s">
        <v>74</v>
      </c>
      <c r="B7" s="33" t="s">
        <v>4</v>
      </c>
      <c r="C7" s="9">
        <v>1</v>
      </c>
      <c r="D7" s="10"/>
      <c r="E7" s="8" t="s">
        <v>14</v>
      </c>
      <c r="F7" s="12"/>
      <c r="G7" s="8" t="s">
        <v>19</v>
      </c>
      <c r="H7" s="12"/>
      <c r="I7" s="8" t="s">
        <v>23</v>
      </c>
      <c r="J7" s="11">
        <f>IF(D7="○",C7*1,IF(F7="○",C7*2,IF(H7="○",C7*3,0)))</f>
        <v>0</v>
      </c>
      <c r="K7" s="7" t="s">
        <v>69</v>
      </c>
      <c r="L7" s="13"/>
    </row>
    <row r="8" spans="1:12" s="14" customFormat="1" ht="30" customHeight="1">
      <c r="A8" s="35" t="s">
        <v>75</v>
      </c>
      <c r="B8" s="33" t="s">
        <v>5</v>
      </c>
      <c r="C8" s="9">
        <v>2</v>
      </c>
      <c r="D8" s="91"/>
      <c r="E8" s="92"/>
      <c r="F8" s="12"/>
      <c r="G8" s="8" t="s">
        <v>89</v>
      </c>
      <c r="H8" s="12"/>
      <c r="I8" s="8" t="s">
        <v>90</v>
      </c>
      <c r="J8" s="11">
        <f>IF(F8="○",C8*2,IF(H8="○",C8*3,0))</f>
        <v>0</v>
      </c>
      <c r="K8" s="7" t="s">
        <v>69</v>
      </c>
      <c r="L8" s="13"/>
    </row>
    <row r="9" spans="1:12" s="14" customFormat="1" ht="30" customHeight="1">
      <c r="A9" s="35" t="s">
        <v>76</v>
      </c>
      <c r="B9" s="33" t="s">
        <v>6</v>
      </c>
      <c r="C9" s="9">
        <v>2</v>
      </c>
      <c r="D9" s="91"/>
      <c r="E9" s="92"/>
      <c r="F9" s="12"/>
      <c r="G9" s="8" t="s">
        <v>88</v>
      </c>
      <c r="H9" s="12"/>
      <c r="I9" s="8" t="s">
        <v>91</v>
      </c>
      <c r="J9" s="11">
        <f>IF(F9="○",C9*2,IF(H9="○",C9*3,0))</f>
        <v>0</v>
      </c>
      <c r="K9" s="7" t="s">
        <v>69</v>
      </c>
      <c r="L9" s="13"/>
    </row>
    <row r="10" spans="1:12" s="14" customFormat="1" ht="30" customHeight="1">
      <c r="A10" s="35" t="s">
        <v>77</v>
      </c>
      <c r="B10" s="33" t="s">
        <v>43</v>
      </c>
      <c r="C10" s="9">
        <v>2</v>
      </c>
      <c r="D10" s="91"/>
      <c r="E10" s="92"/>
      <c r="F10" s="12"/>
      <c r="G10" s="8" t="s">
        <v>92</v>
      </c>
      <c r="H10" s="12"/>
      <c r="I10" s="8" t="s">
        <v>90</v>
      </c>
      <c r="J10" s="11">
        <f>IF(F10="○",C10*2,IF(H10="○",C10*3,0))</f>
        <v>0</v>
      </c>
      <c r="K10" s="7" t="s">
        <v>69</v>
      </c>
      <c r="L10" s="13"/>
    </row>
    <row r="11" spans="1:12" s="14" customFormat="1" ht="30" customHeight="1">
      <c r="A11" s="35" t="s">
        <v>78</v>
      </c>
      <c r="B11" s="33" t="s">
        <v>105</v>
      </c>
      <c r="C11" s="9">
        <v>2</v>
      </c>
      <c r="D11" s="10"/>
      <c r="E11" s="32" t="s">
        <v>15</v>
      </c>
      <c r="F11" s="93"/>
      <c r="G11" s="94"/>
      <c r="H11" s="94"/>
      <c r="I11" s="92"/>
      <c r="J11" s="11">
        <f>IF(D11="○",C11*1,0)</f>
        <v>0</v>
      </c>
      <c r="K11" s="7" t="s">
        <v>69</v>
      </c>
      <c r="L11" s="13"/>
    </row>
    <row r="12" spans="1:12" s="14" customFormat="1" ht="30" customHeight="1">
      <c r="A12" s="35" t="s">
        <v>79</v>
      </c>
      <c r="B12" s="33" t="s">
        <v>42</v>
      </c>
      <c r="C12" s="9">
        <v>2</v>
      </c>
      <c r="D12" s="10"/>
      <c r="E12" s="32" t="s">
        <v>15</v>
      </c>
      <c r="F12" s="93"/>
      <c r="G12" s="94"/>
      <c r="H12" s="94"/>
      <c r="I12" s="92"/>
      <c r="J12" s="11">
        <f>IF(D12="○",C12*1,0)</f>
        <v>0</v>
      </c>
      <c r="K12" s="7" t="s">
        <v>69</v>
      </c>
      <c r="L12" s="15"/>
    </row>
    <row r="13" spans="1:12" s="14" customFormat="1" ht="30" customHeight="1">
      <c r="A13" s="35" t="s">
        <v>80</v>
      </c>
      <c r="B13" s="33" t="s">
        <v>7</v>
      </c>
      <c r="C13" s="9">
        <v>3</v>
      </c>
      <c r="D13" s="91"/>
      <c r="E13" s="92"/>
      <c r="F13" s="12"/>
      <c r="G13" s="8" t="s">
        <v>20</v>
      </c>
      <c r="H13" s="12"/>
      <c r="I13" s="8" t="s">
        <v>24</v>
      </c>
      <c r="J13" s="11">
        <f>IF(F13="○",C13*2,IF(H13="○",C13*3,0))</f>
        <v>0</v>
      </c>
      <c r="K13" s="7" t="s">
        <v>69</v>
      </c>
      <c r="L13" s="13"/>
    </row>
    <row r="14" spans="1:12" s="14" customFormat="1" ht="30" customHeight="1">
      <c r="A14" s="35" t="s">
        <v>81</v>
      </c>
      <c r="B14" s="33" t="s">
        <v>8</v>
      </c>
      <c r="C14" s="9">
        <v>2</v>
      </c>
      <c r="D14" s="10"/>
      <c r="E14" s="8" t="s">
        <v>99</v>
      </c>
      <c r="F14" s="12"/>
      <c r="G14" s="8" t="s">
        <v>95</v>
      </c>
      <c r="H14" s="12"/>
      <c r="I14" s="8" t="s">
        <v>96</v>
      </c>
      <c r="J14" s="11">
        <f>IF(D14="○",C14*1,IF(F14="○",C14*2,IF(H14="○",C14*3,0)))</f>
        <v>0</v>
      </c>
      <c r="K14" s="7" t="s">
        <v>69</v>
      </c>
      <c r="L14" s="13"/>
    </row>
    <row r="15" spans="1:12" s="14" customFormat="1" ht="30" customHeight="1">
      <c r="A15" s="35" t="s">
        <v>82</v>
      </c>
      <c r="B15" s="33" t="s">
        <v>9</v>
      </c>
      <c r="C15" s="9">
        <v>2</v>
      </c>
      <c r="D15" s="10"/>
      <c r="E15" s="8" t="s">
        <v>99</v>
      </c>
      <c r="F15" s="12"/>
      <c r="G15" s="8" t="s">
        <v>95</v>
      </c>
      <c r="H15" s="12"/>
      <c r="I15" s="8" t="s">
        <v>96</v>
      </c>
      <c r="J15" s="11">
        <f>IF(D15="○",C15*1,IF(F15="○",C15*2,IF(H15="○",C15*3,0)))</f>
        <v>0</v>
      </c>
      <c r="K15" s="7" t="s">
        <v>69</v>
      </c>
      <c r="L15" s="13"/>
    </row>
    <row r="16" spans="1:12" s="14" customFormat="1" ht="30" customHeight="1">
      <c r="A16" s="35" t="s">
        <v>83</v>
      </c>
      <c r="B16" s="33" t="s">
        <v>10</v>
      </c>
      <c r="C16" s="9">
        <v>1</v>
      </c>
      <c r="D16" s="10"/>
      <c r="E16" s="8" t="s">
        <v>100</v>
      </c>
      <c r="F16" s="12"/>
      <c r="G16" s="8" t="s">
        <v>101</v>
      </c>
      <c r="H16" s="12"/>
      <c r="I16" s="8" t="s">
        <v>97</v>
      </c>
      <c r="J16" s="11">
        <f>IF(D16="○",C16*1,IF(F16="○",C16*2,IF(H16="○",C16*3,0)))</f>
        <v>0</v>
      </c>
      <c r="K16" s="7" t="s">
        <v>69</v>
      </c>
      <c r="L16" s="13"/>
    </row>
    <row r="17" spans="1:12" s="14" customFormat="1" ht="30" customHeight="1">
      <c r="A17" s="35" t="s">
        <v>84</v>
      </c>
      <c r="B17" s="33" t="s">
        <v>11</v>
      </c>
      <c r="C17" s="9">
        <v>1</v>
      </c>
      <c r="D17" s="10"/>
      <c r="E17" s="8">
        <v>1</v>
      </c>
      <c r="F17" s="12"/>
      <c r="G17" s="8">
        <v>2</v>
      </c>
      <c r="H17" s="12"/>
      <c r="I17" s="8" t="s">
        <v>98</v>
      </c>
      <c r="J17" s="11">
        <f>IF(D17="○",C17*1,IF(F17="○",C17*2,IF(H17="○",C17*3,0)))</f>
        <v>0</v>
      </c>
      <c r="K17" s="7" t="s">
        <v>69</v>
      </c>
      <c r="L17" s="13"/>
    </row>
    <row r="18" spans="1:12" s="14" customFormat="1" ht="36" customHeight="1" thickBot="1">
      <c r="A18" s="36" t="s">
        <v>85</v>
      </c>
      <c r="B18" s="34" t="s">
        <v>41</v>
      </c>
      <c r="C18" s="16">
        <v>1</v>
      </c>
      <c r="D18" s="17"/>
      <c r="E18" s="95" t="s">
        <v>16</v>
      </c>
      <c r="F18" s="95"/>
      <c r="G18" s="95"/>
      <c r="H18" s="95"/>
      <c r="I18" s="95"/>
      <c r="J18" s="29">
        <f>IF(D18="",0,C18*D18)</f>
        <v>0</v>
      </c>
      <c r="K18" s="7" t="s">
        <v>69</v>
      </c>
      <c r="L18" s="13"/>
    </row>
    <row r="19" spans="1:12" s="14" customFormat="1" ht="30" customHeight="1" thickBot="1" thickTop="1">
      <c r="A19" s="88" t="s">
        <v>44</v>
      </c>
      <c r="B19" s="88"/>
      <c r="C19" s="88"/>
      <c r="D19" s="88"/>
      <c r="E19" s="88"/>
      <c r="F19" s="88"/>
      <c r="G19" s="88"/>
      <c r="H19" s="88"/>
      <c r="I19" s="89"/>
      <c r="J19" s="18">
        <f>SUM(J3:J18)</f>
        <v>0</v>
      </c>
      <c r="K19" s="7"/>
      <c r="L19" s="5"/>
    </row>
    <row r="21" spans="3:11" s="19" customFormat="1" ht="15.75" customHeight="1">
      <c r="C21" s="20"/>
      <c r="D21" s="20"/>
      <c r="J21" s="20"/>
      <c r="K21" s="4"/>
    </row>
    <row r="22" spans="1:12" s="19" customFormat="1" ht="15.75" customHeight="1">
      <c r="A22" s="21"/>
      <c r="B22" s="22" t="s">
        <v>86</v>
      </c>
      <c r="C22" s="23"/>
      <c r="D22" s="90" t="s">
        <v>46</v>
      </c>
      <c r="E22" s="90"/>
      <c r="F22" s="90"/>
      <c r="G22" s="90"/>
      <c r="H22" s="90"/>
      <c r="I22" s="90"/>
      <c r="J22" s="90"/>
      <c r="K22" s="90"/>
      <c r="L22" s="90"/>
    </row>
    <row r="23" spans="1:12" s="19" customFormat="1" ht="15.75" customHeight="1">
      <c r="A23" s="21"/>
      <c r="B23" s="22"/>
      <c r="C23" s="24"/>
      <c r="D23" s="25"/>
      <c r="E23" s="25"/>
      <c r="F23" s="25"/>
      <c r="G23" s="25"/>
      <c r="H23" s="25"/>
      <c r="I23" s="25"/>
      <c r="J23" s="26"/>
      <c r="K23" s="25"/>
      <c r="L23" s="25"/>
    </row>
    <row r="24" spans="2:11" s="19" customFormat="1" ht="15.75" customHeight="1">
      <c r="B24" s="1" t="s">
        <v>86</v>
      </c>
      <c r="C24" s="2" t="s">
        <v>47</v>
      </c>
      <c r="D24" s="20"/>
      <c r="J24" s="20"/>
      <c r="K24" s="4"/>
    </row>
    <row r="25" spans="3:11" s="19" customFormat="1" ht="15.75" customHeight="1">
      <c r="C25" s="20"/>
      <c r="D25" s="20"/>
      <c r="E25" s="27" t="s">
        <v>48</v>
      </c>
      <c r="F25" s="3" t="s">
        <v>87</v>
      </c>
      <c r="G25" s="27" t="s">
        <v>48</v>
      </c>
      <c r="H25" s="3" t="s">
        <v>87</v>
      </c>
      <c r="J25" s="20"/>
      <c r="K25" s="4"/>
    </row>
    <row r="26" spans="3:11" s="19" customFormat="1" ht="15.75" customHeight="1">
      <c r="C26" s="20"/>
      <c r="D26" s="20"/>
      <c r="E26" s="28" t="s">
        <v>49</v>
      </c>
      <c r="F26" s="28">
        <v>18</v>
      </c>
      <c r="G26" s="28" t="s">
        <v>50</v>
      </c>
      <c r="H26" s="28">
        <v>54</v>
      </c>
      <c r="J26" s="20"/>
      <c r="K26" s="4"/>
    </row>
    <row r="27" spans="3:11" s="19" customFormat="1" ht="15.75" customHeight="1">
      <c r="C27" s="20"/>
      <c r="D27" s="20"/>
      <c r="E27" s="28" t="s">
        <v>51</v>
      </c>
      <c r="F27" s="28">
        <v>27</v>
      </c>
      <c r="G27" s="28" t="s">
        <v>52</v>
      </c>
      <c r="H27" s="28">
        <v>63</v>
      </c>
      <c r="J27" s="20"/>
      <c r="K27" s="4"/>
    </row>
    <row r="28" spans="3:11" s="19" customFormat="1" ht="15.75" customHeight="1">
      <c r="C28" s="20"/>
      <c r="D28" s="20"/>
      <c r="E28" s="28" t="s">
        <v>53</v>
      </c>
      <c r="F28" s="28">
        <v>36</v>
      </c>
      <c r="G28" s="28" t="s">
        <v>54</v>
      </c>
      <c r="H28" s="28">
        <v>72</v>
      </c>
      <c r="J28" s="20"/>
      <c r="K28" s="4"/>
    </row>
    <row r="29" spans="3:11" s="19" customFormat="1" ht="15.75" customHeight="1">
      <c r="C29" s="20"/>
      <c r="D29" s="20"/>
      <c r="E29" s="28" t="s">
        <v>55</v>
      </c>
      <c r="F29" s="28">
        <v>45</v>
      </c>
      <c r="G29" s="28" t="s">
        <v>56</v>
      </c>
      <c r="H29" s="28">
        <v>81</v>
      </c>
      <c r="J29" s="20"/>
      <c r="K29" s="4"/>
    </row>
    <row r="30" spans="3:11" s="19" customFormat="1" ht="15.75" customHeight="1">
      <c r="C30" s="20"/>
      <c r="D30" s="20"/>
      <c r="J30" s="20"/>
      <c r="K30" s="4"/>
    </row>
    <row r="31" spans="3:11" s="19" customFormat="1" ht="15.75" customHeight="1">
      <c r="C31" s="20"/>
      <c r="D31" s="20"/>
      <c r="J31" s="20"/>
      <c r="K31" s="4"/>
    </row>
    <row r="32" spans="3:11" s="19" customFormat="1" ht="15.75" customHeight="1">
      <c r="C32" s="20"/>
      <c r="D32" s="20"/>
      <c r="J32" s="20"/>
      <c r="K32" s="4"/>
    </row>
  </sheetData>
  <sheetProtection sheet="1" selectLockedCells="1"/>
  <mergeCells count="14">
    <mergeCell ref="A1:J1"/>
    <mergeCell ref="A2:B2"/>
    <mergeCell ref="D2:E2"/>
    <mergeCell ref="F2:G2"/>
    <mergeCell ref="H2:I2"/>
    <mergeCell ref="D8:E8"/>
    <mergeCell ref="A19:I19"/>
    <mergeCell ref="D22:L22"/>
    <mergeCell ref="D9:E9"/>
    <mergeCell ref="D10:E10"/>
    <mergeCell ref="F11:I11"/>
    <mergeCell ref="F12:I12"/>
    <mergeCell ref="D13:E13"/>
    <mergeCell ref="E18:I18"/>
  </mergeCells>
  <printOptions/>
  <pageMargins left="0.5905511811023623" right="0.1968503937007874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80" zoomScalePageLayoutView="80" workbookViewId="0" topLeftCell="A17">
      <selection activeCell="H30" sqref="H30"/>
    </sheetView>
  </sheetViews>
  <sheetFormatPr defaultColWidth="9.00390625" defaultRowHeight="13.5"/>
  <cols>
    <col min="1" max="1" width="3.50390625" style="84" customWidth="1"/>
    <col min="2" max="2" width="18.625" style="85" customWidth="1"/>
    <col min="3" max="4" width="4.125" style="84" customWidth="1"/>
    <col min="5" max="5" width="16.625" style="84" customWidth="1"/>
    <col min="6" max="6" width="4.125" style="84" customWidth="1"/>
    <col min="7" max="7" width="16.625" style="84" customWidth="1"/>
    <col min="8" max="8" width="4.125" style="84" customWidth="1"/>
    <col min="9" max="9" width="16.625" style="84" customWidth="1"/>
    <col min="10" max="10" width="5.625" style="84" customWidth="1"/>
    <col min="11" max="11" width="5.625" style="38" customWidth="1"/>
    <col min="12" max="12" width="26.875" style="39" customWidth="1"/>
    <col min="13" max="16384" width="9.00390625" style="40" customWidth="1"/>
  </cols>
  <sheetData>
    <row r="1" spans="1:10" ht="48.75" customHeight="1">
      <c r="A1" s="108" t="s">
        <v>25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2" s="45" customFormat="1" ht="72.75" customHeight="1">
      <c r="A2" s="109" t="s">
        <v>40</v>
      </c>
      <c r="B2" s="109"/>
      <c r="C2" s="42" t="s">
        <v>39</v>
      </c>
      <c r="D2" s="110" t="s">
        <v>65</v>
      </c>
      <c r="E2" s="111"/>
      <c r="F2" s="112" t="s">
        <v>66</v>
      </c>
      <c r="G2" s="111"/>
      <c r="H2" s="112" t="s">
        <v>67</v>
      </c>
      <c r="I2" s="111"/>
      <c r="J2" s="44" t="s">
        <v>0</v>
      </c>
      <c r="L2" s="46" t="s">
        <v>38</v>
      </c>
    </row>
    <row r="3" spans="1:12" s="53" customFormat="1" ht="30" customHeight="1">
      <c r="A3" s="47" t="s">
        <v>68</v>
      </c>
      <c r="B3" s="48" t="s">
        <v>1</v>
      </c>
      <c r="C3" s="43">
        <v>1</v>
      </c>
      <c r="D3" s="49" t="s">
        <v>57</v>
      </c>
      <c r="E3" s="50" t="s">
        <v>12</v>
      </c>
      <c r="F3" s="51"/>
      <c r="G3" s="50" t="s">
        <v>17</v>
      </c>
      <c r="H3" s="51"/>
      <c r="I3" s="50" t="s">
        <v>21</v>
      </c>
      <c r="J3" s="41">
        <f>IF(D3="○",C3*1,IF(F3="○",C3*2,IF(H3="○",C3*3,0)))</f>
        <v>1</v>
      </c>
      <c r="K3" s="45" t="s">
        <v>35</v>
      </c>
      <c r="L3" s="52" t="s">
        <v>37</v>
      </c>
    </row>
    <row r="4" spans="1:12" s="53" customFormat="1" ht="30" customHeight="1">
      <c r="A4" s="47" t="s">
        <v>70</v>
      </c>
      <c r="B4" s="48" t="s">
        <v>71</v>
      </c>
      <c r="C4" s="43">
        <v>2</v>
      </c>
      <c r="D4" s="54"/>
      <c r="E4" s="50" t="s">
        <v>26</v>
      </c>
      <c r="F4" s="51"/>
      <c r="G4" s="50" t="s">
        <v>18</v>
      </c>
      <c r="H4" s="55" t="s">
        <v>57</v>
      </c>
      <c r="I4" s="50" t="s">
        <v>22</v>
      </c>
      <c r="J4" s="41">
        <f>IF(D4="○",C4*1,IF(F4="○",C4*2,IF(H4="○",C4*3,0)))</f>
        <v>6</v>
      </c>
      <c r="K4" s="45" t="s">
        <v>35</v>
      </c>
      <c r="L4" s="52" t="s">
        <v>36</v>
      </c>
    </row>
    <row r="5" spans="1:12" s="53" customFormat="1" ht="42" customHeight="1">
      <c r="A5" s="47" t="s">
        <v>72</v>
      </c>
      <c r="B5" s="48" t="s">
        <v>2</v>
      </c>
      <c r="C5" s="43">
        <v>3</v>
      </c>
      <c r="D5" s="54"/>
      <c r="E5" s="50" t="s">
        <v>102</v>
      </c>
      <c r="F5" s="51"/>
      <c r="G5" s="50" t="s">
        <v>103</v>
      </c>
      <c r="H5" s="56" t="s">
        <v>57</v>
      </c>
      <c r="I5" s="57" t="s">
        <v>104</v>
      </c>
      <c r="J5" s="41">
        <f>IF(D5="○",C5*1,IF(F5="○",C5*2,IF(H5="○",C5*3,0)))</f>
        <v>9</v>
      </c>
      <c r="K5" s="45" t="s">
        <v>35</v>
      </c>
      <c r="L5" s="52" t="s">
        <v>58</v>
      </c>
    </row>
    <row r="6" spans="1:12" s="53" customFormat="1" ht="30" customHeight="1">
      <c r="A6" s="47" t="s">
        <v>73</v>
      </c>
      <c r="B6" s="48" t="s">
        <v>3</v>
      </c>
      <c r="C6" s="43">
        <v>1</v>
      </c>
      <c r="D6" s="54"/>
      <c r="E6" s="50" t="s">
        <v>13</v>
      </c>
      <c r="F6" s="51"/>
      <c r="G6" s="50" t="s">
        <v>93</v>
      </c>
      <c r="H6" s="55" t="s">
        <v>57</v>
      </c>
      <c r="I6" s="50" t="s">
        <v>94</v>
      </c>
      <c r="J6" s="41">
        <f>IF(D6="○",C6*1,IF(F6="○",C6*2,IF(H6="○",C6*3,0)))</f>
        <v>3</v>
      </c>
      <c r="K6" s="45" t="s">
        <v>27</v>
      </c>
      <c r="L6" s="52" t="s">
        <v>59</v>
      </c>
    </row>
    <row r="7" spans="1:12" s="53" customFormat="1" ht="30" customHeight="1">
      <c r="A7" s="47" t="s">
        <v>74</v>
      </c>
      <c r="B7" s="48" t="s">
        <v>4</v>
      </c>
      <c r="C7" s="43">
        <v>1</v>
      </c>
      <c r="D7" s="49" t="s">
        <v>57</v>
      </c>
      <c r="E7" s="50" t="s">
        <v>14</v>
      </c>
      <c r="F7" s="51"/>
      <c r="G7" s="50" t="s">
        <v>19</v>
      </c>
      <c r="H7" s="51"/>
      <c r="I7" s="50" t="s">
        <v>23</v>
      </c>
      <c r="J7" s="41">
        <f>IF(D7="○",C7*1,IF(F7="○",C7*2,IF(H7="○",C7*3,0)))</f>
        <v>1</v>
      </c>
      <c r="K7" s="45" t="s">
        <v>27</v>
      </c>
      <c r="L7" s="52" t="s">
        <v>34</v>
      </c>
    </row>
    <row r="8" spans="1:12" s="53" customFormat="1" ht="30" customHeight="1">
      <c r="A8" s="47" t="s">
        <v>75</v>
      </c>
      <c r="B8" s="48" t="s">
        <v>5</v>
      </c>
      <c r="C8" s="43">
        <v>2</v>
      </c>
      <c r="D8" s="101"/>
      <c r="E8" s="102"/>
      <c r="F8" s="51"/>
      <c r="G8" s="50" t="s">
        <v>89</v>
      </c>
      <c r="H8" s="51"/>
      <c r="I8" s="50" t="s">
        <v>90</v>
      </c>
      <c r="J8" s="41">
        <f>IF(F8="○",C8*2,IF(H8="○",C8*3,0))</f>
        <v>0</v>
      </c>
      <c r="K8" s="45" t="s">
        <v>27</v>
      </c>
      <c r="L8" s="52" t="s">
        <v>33</v>
      </c>
    </row>
    <row r="9" spans="1:12" s="53" customFormat="1" ht="30" customHeight="1">
      <c r="A9" s="47" t="s">
        <v>76</v>
      </c>
      <c r="B9" s="48" t="s">
        <v>6</v>
      </c>
      <c r="C9" s="43">
        <v>2</v>
      </c>
      <c r="D9" s="101"/>
      <c r="E9" s="102"/>
      <c r="F9" s="51"/>
      <c r="G9" s="50" t="s">
        <v>88</v>
      </c>
      <c r="H9" s="51"/>
      <c r="I9" s="50" t="s">
        <v>91</v>
      </c>
      <c r="J9" s="41">
        <f>IF(F9="○",C9*2,IF(H9="○",C9*3,0))</f>
        <v>0</v>
      </c>
      <c r="K9" s="45" t="s">
        <v>27</v>
      </c>
      <c r="L9" s="52" t="s">
        <v>32</v>
      </c>
    </row>
    <row r="10" spans="1:12" s="53" customFormat="1" ht="30" customHeight="1">
      <c r="A10" s="47" t="s">
        <v>77</v>
      </c>
      <c r="B10" s="48" t="s">
        <v>43</v>
      </c>
      <c r="C10" s="43">
        <v>2</v>
      </c>
      <c r="D10" s="101"/>
      <c r="E10" s="102"/>
      <c r="F10" s="51"/>
      <c r="G10" s="50" t="s">
        <v>92</v>
      </c>
      <c r="H10" s="51"/>
      <c r="I10" s="50" t="s">
        <v>90</v>
      </c>
      <c r="J10" s="41">
        <f>IF(F10="○",C10*2,IF(H10="○",C10*3,0))</f>
        <v>0</v>
      </c>
      <c r="K10" s="45" t="s">
        <v>27</v>
      </c>
      <c r="L10" s="52" t="s">
        <v>31</v>
      </c>
    </row>
    <row r="11" spans="1:12" s="53" customFormat="1" ht="30" customHeight="1">
      <c r="A11" s="47" t="s">
        <v>78</v>
      </c>
      <c r="B11" s="48" t="s">
        <v>105</v>
      </c>
      <c r="C11" s="43">
        <v>2</v>
      </c>
      <c r="D11" s="49" t="s">
        <v>57</v>
      </c>
      <c r="E11" s="58" t="s">
        <v>15</v>
      </c>
      <c r="F11" s="103"/>
      <c r="G11" s="104"/>
      <c r="H11" s="104"/>
      <c r="I11" s="102"/>
      <c r="J11" s="41">
        <f>IF(D11="○",C11*1,0)</f>
        <v>2</v>
      </c>
      <c r="K11" s="45" t="s">
        <v>27</v>
      </c>
      <c r="L11" s="52" t="s">
        <v>30</v>
      </c>
    </row>
    <row r="12" spans="1:12" s="53" customFormat="1" ht="30" customHeight="1">
      <c r="A12" s="47" t="s">
        <v>79</v>
      </c>
      <c r="B12" s="48" t="s">
        <v>42</v>
      </c>
      <c r="C12" s="43">
        <v>2</v>
      </c>
      <c r="D12" s="54"/>
      <c r="E12" s="58" t="s">
        <v>15</v>
      </c>
      <c r="F12" s="103"/>
      <c r="G12" s="104"/>
      <c r="H12" s="104"/>
      <c r="I12" s="102"/>
      <c r="J12" s="41">
        <f>IF(D12="○",C12*1,0)</f>
        <v>0</v>
      </c>
      <c r="K12" s="45" t="s">
        <v>27</v>
      </c>
      <c r="L12" s="59" t="s">
        <v>60</v>
      </c>
    </row>
    <row r="13" spans="1:12" s="53" customFormat="1" ht="30" customHeight="1">
      <c r="A13" s="47" t="s">
        <v>80</v>
      </c>
      <c r="B13" s="48" t="s">
        <v>7</v>
      </c>
      <c r="C13" s="43">
        <v>3</v>
      </c>
      <c r="D13" s="101"/>
      <c r="E13" s="102"/>
      <c r="F13" s="51"/>
      <c r="G13" s="50" t="s">
        <v>20</v>
      </c>
      <c r="H13" s="51"/>
      <c r="I13" s="50" t="s">
        <v>24</v>
      </c>
      <c r="J13" s="41">
        <f>IF(F13="○",C13*2,IF(H13="○",C13*3,0))</f>
        <v>0</v>
      </c>
      <c r="K13" s="45" t="s">
        <v>27</v>
      </c>
      <c r="L13" s="52" t="s">
        <v>29</v>
      </c>
    </row>
    <row r="14" spans="1:12" s="53" customFormat="1" ht="30" customHeight="1">
      <c r="A14" s="47" t="s">
        <v>81</v>
      </c>
      <c r="B14" s="48" t="s">
        <v>8</v>
      </c>
      <c r="C14" s="43">
        <v>2</v>
      </c>
      <c r="D14" s="54"/>
      <c r="E14" s="50" t="s">
        <v>99</v>
      </c>
      <c r="F14" s="51"/>
      <c r="G14" s="50" t="s">
        <v>95</v>
      </c>
      <c r="H14" s="51"/>
      <c r="I14" s="50" t="s">
        <v>96</v>
      </c>
      <c r="J14" s="41">
        <f>IF(D14="○",C14*1,IF(F14="○",C14*2,IF(H14="○",C14*3,0)))</f>
        <v>0</v>
      </c>
      <c r="K14" s="45" t="s">
        <v>27</v>
      </c>
      <c r="L14" s="52" t="s">
        <v>61</v>
      </c>
    </row>
    <row r="15" spans="1:12" s="53" customFormat="1" ht="30" customHeight="1">
      <c r="A15" s="47" t="s">
        <v>82</v>
      </c>
      <c r="B15" s="48" t="s">
        <v>9</v>
      </c>
      <c r="C15" s="43">
        <v>2</v>
      </c>
      <c r="D15" s="54"/>
      <c r="E15" s="50" t="s">
        <v>99</v>
      </c>
      <c r="F15" s="51"/>
      <c r="G15" s="50" t="s">
        <v>95</v>
      </c>
      <c r="H15" s="51"/>
      <c r="I15" s="50" t="s">
        <v>96</v>
      </c>
      <c r="J15" s="41">
        <f>IF(D15="○",C15*1,IF(F15="○",C15*2,IF(H15="○",C15*3,0)))</f>
        <v>0</v>
      </c>
      <c r="K15" s="45" t="s">
        <v>27</v>
      </c>
      <c r="L15" s="52" t="s">
        <v>62</v>
      </c>
    </row>
    <row r="16" spans="1:12" s="53" customFormat="1" ht="30" customHeight="1">
      <c r="A16" s="47" t="s">
        <v>83</v>
      </c>
      <c r="B16" s="48" t="s">
        <v>10</v>
      </c>
      <c r="C16" s="43">
        <v>1</v>
      </c>
      <c r="D16" s="54"/>
      <c r="E16" s="50" t="s">
        <v>100</v>
      </c>
      <c r="F16" s="55" t="s">
        <v>57</v>
      </c>
      <c r="G16" s="50" t="s">
        <v>101</v>
      </c>
      <c r="H16" s="51"/>
      <c r="I16" s="50" t="s">
        <v>97</v>
      </c>
      <c r="J16" s="41">
        <f>IF(D16="○",C16*1,IF(F16="○",C16*2,IF(H16="○",C16*3,0)))</f>
        <v>2</v>
      </c>
      <c r="K16" s="45" t="s">
        <v>27</v>
      </c>
      <c r="L16" s="52" t="s">
        <v>63</v>
      </c>
    </row>
    <row r="17" spans="1:12" s="53" customFormat="1" ht="30" customHeight="1">
      <c r="A17" s="47" t="s">
        <v>84</v>
      </c>
      <c r="B17" s="48" t="s">
        <v>11</v>
      </c>
      <c r="C17" s="43">
        <v>1</v>
      </c>
      <c r="D17" s="54"/>
      <c r="E17" s="50">
        <v>1</v>
      </c>
      <c r="F17" s="55" t="s">
        <v>57</v>
      </c>
      <c r="G17" s="50">
        <v>2</v>
      </c>
      <c r="H17" s="51"/>
      <c r="I17" s="50" t="s">
        <v>98</v>
      </c>
      <c r="J17" s="41">
        <f>IF(D17="○",C17*1,IF(F17="○",C17*2,IF(H17="○",C17*3,0)))</f>
        <v>2</v>
      </c>
      <c r="K17" s="45" t="s">
        <v>27</v>
      </c>
      <c r="L17" s="52" t="s">
        <v>28</v>
      </c>
    </row>
    <row r="18" spans="1:12" s="53" customFormat="1" ht="36" customHeight="1" thickBot="1">
      <c r="A18" s="60" t="s">
        <v>85</v>
      </c>
      <c r="B18" s="61" t="s">
        <v>41</v>
      </c>
      <c r="C18" s="62">
        <v>1</v>
      </c>
      <c r="D18" s="63">
        <v>20</v>
      </c>
      <c r="E18" s="105" t="s">
        <v>16</v>
      </c>
      <c r="F18" s="105"/>
      <c r="G18" s="105"/>
      <c r="H18" s="105"/>
      <c r="I18" s="105"/>
      <c r="J18" s="64">
        <f>IF(D18="",0,C18*D18)</f>
        <v>20</v>
      </c>
      <c r="K18" s="45" t="s">
        <v>27</v>
      </c>
      <c r="L18" s="52" t="s">
        <v>64</v>
      </c>
    </row>
    <row r="19" spans="1:12" s="53" customFormat="1" ht="30" customHeight="1" thickBot="1" thickTop="1">
      <c r="A19" s="106" t="s">
        <v>44</v>
      </c>
      <c r="B19" s="106"/>
      <c r="C19" s="106"/>
      <c r="D19" s="106"/>
      <c r="E19" s="106"/>
      <c r="F19" s="106"/>
      <c r="G19" s="106"/>
      <c r="H19" s="106"/>
      <c r="I19" s="107"/>
      <c r="J19" s="65">
        <f>SUM(J3:J18)</f>
        <v>46</v>
      </c>
      <c r="K19" s="45"/>
      <c r="L19" s="39"/>
    </row>
    <row r="21" spans="1:11" s="68" customFormat="1" ht="15.75" customHeight="1">
      <c r="A21" s="66"/>
      <c r="B21" s="66"/>
      <c r="C21" s="67"/>
      <c r="D21" s="67"/>
      <c r="E21" s="66"/>
      <c r="F21" s="66"/>
      <c r="G21" s="66"/>
      <c r="H21" s="66"/>
      <c r="I21" s="66"/>
      <c r="J21" s="67"/>
      <c r="K21" s="38"/>
    </row>
    <row r="22" spans="1:12" s="68" customFormat="1" ht="15.75" customHeight="1">
      <c r="A22" s="69"/>
      <c r="B22" s="70" t="s">
        <v>45</v>
      </c>
      <c r="C22" s="71"/>
      <c r="D22" s="72" t="s">
        <v>46</v>
      </c>
      <c r="E22" s="69"/>
      <c r="F22" s="69"/>
      <c r="G22" s="69"/>
      <c r="H22" s="69"/>
      <c r="I22" s="69"/>
      <c r="J22" s="69"/>
      <c r="K22" s="69"/>
      <c r="L22" s="69"/>
    </row>
    <row r="23" spans="1:12" s="68" customFormat="1" ht="15.75" customHeight="1">
      <c r="A23" s="73"/>
      <c r="B23" s="74"/>
      <c r="C23" s="75"/>
      <c r="D23" s="76"/>
      <c r="E23" s="76"/>
      <c r="F23" s="76"/>
      <c r="G23" s="76"/>
      <c r="H23" s="76"/>
      <c r="I23" s="76"/>
      <c r="J23" s="77"/>
      <c r="K23" s="78"/>
      <c r="L23" s="78"/>
    </row>
    <row r="24" spans="1:11" s="68" customFormat="1" ht="15.75" customHeight="1">
      <c r="A24" s="66"/>
      <c r="B24" s="79" t="s">
        <v>86</v>
      </c>
      <c r="C24" s="80" t="s">
        <v>47</v>
      </c>
      <c r="D24" s="67"/>
      <c r="E24" s="66"/>
      <c r="F24" s="66"/>
      <c r="G24" s="66"/>
      <c r="H24" s="66"/>
      <c r="I24" s="66"/>
      <c r="J24" s="67"/>
      <c r="K24" s="38"/>
    </row>
    <row r="25" spans="1:11" s="68" customFormat="1" ht="15.75" customHeight="1">
      <c r="A25" s="66"/>
      <c r="B25" s="66"/>
      <c r="C25" s="67"/>
      <c r="D25" s="67"/>
      <c r="E25" s="81" t="s">
        <v>48</v>
      </c>
      <c r="F25" s="82" t="s">
        <v>87</v>
      </c>
      <c r="G25" s="81" t="s">
        <v>48</v>
      </c>
      <c r="H25" s="82" t="s">
        <v>87</v>
      </c>
      <c r="I25" s="66"/>
      <c r="J25" s="67"/>
      <c r="K25" s="38"/>
    </row>
    <row r="26" spans="1:11" s="68" customFormat="1" ht="15.75" customHeight="1">
      <c r="A26" s="66"/>
      <c r="B26" s="66"/>
      <c r="C26" s="67"/>
      <c r="D26" s="67"/>
      <c r="E26" s="83" t="s">
        <v>49</v>
      </c>
      <c r="F26" s="83">
        <v>18</v>
      </c>
      <c r="G26" s="83" t="s">
        <v>50</v>
      </c>
      <c r="H26" s="83">
        <v>54</v>
      </c>
      <c r="I26" s="66"/>
      <c r="J26" s="67"/>
      <c r="K26" s="38"/>
    </row>
    <row r="27" spans="1:11" s="68" customFormat="1" ht="15.75" customHeight="1">
      <c r="A27" s="66"/>
      <c r="B27" s="66"/>
      <c r="C27" s="67"/>
      <c r="D27" s="67"/>
      <c r="E27" s="83" t="s">
        <v>51</v>
      </c>
      <c r="F27" s="83">
        <v>27</v>
      </c>
      <c r="G27" s="83" t="s">
        <v>52</v>
      </c>
      <c r="H27" s="83">
        <v>63</v>
      </c>
      <c r="I27" s="66"/>
      <c r="J27" s="67"/>
      <c r="K27" s="38"/>
    </row>
    <row r="28" spans="1:11" s="68" customFormat="1" ht="15.75" customHeight="1">
      <c r="A28" s="66"/>
      <c r="B28" s="66"/>
      <c r="C28" s="67"/>
      <c r="D28" s="67"/>
      <c r="E28" s="83" t="s">
        <v>53</v>
      </c>
      <c r="F28" s="83">
        <v>36</v>
      </c>
      <c r="G28" s="83" t="s">
        <v>54</v>
      </c>
      <c r="H28" s="83">
        <v>72</v>
      </c>
      <c r="I28" s="66"/>
      <c r="J28" s="67"/>
      <c r="K28" s="38"/>
    </row>
    <row r="29" spans="1:11" s="68" customFormat="1" ht="15.75" customHeight="1">
      <c r="A29" s="66"/>
      <c r="B29" s="66"/>
      <c r="C29" s="67"/>
      <c r="D29" s="67"/>
      <c r="E29" s="83" t="s">
        <v>55</v>
      </c>
      <c r="F29" s="83">
        <v>45</v>
      </c>
      <c r="G29" s="83" t="s">
        <v>56</v>
      </c>
      <c r="H29" s="83">
        <v>81</v>
      </c>
      <c r="I29" s="66"/>
      <c r="J29" s="67"/>
      <c r="K29" s="38"/>
    </row>
    <row r="30" spans="1:11" s="68" customFormat="1" ht="15.75" customHeight="1">
      <c r="A30" s="66"/>
      <c r="B30" s="66"/>
      <c r="C30" s="67"/>
      <c r="D30" s="67"/>
      <c r="E30" s="66"/>
      <c r="F30" s="66"/>
      <c r="G30" s="66"/>
      <c r="H30" s="66"/>
      <c r="I30" s="66"/>
      <c r="J30" s="67"/>
      <c r="K30" s="38"/>
    </row>
    <row r="31" spans="1:11" s="68" customFormat="1" ht="15.75" customHeight="1">
      <c r="A31" s="66"/>
      <c r="B31" s="66"/>
      <c r="C31" s="67"/>
      <c r="D31" s="67"/>
      <c r="E31" s="66"/>
      <c r="F31" s="66"/>
      <c r="G31" s="66"/>
      <c r="H31" s="66"/>
      <c r="I31" s="66"/>
      <c r="J31" s="67"/>
      <c r="K31" s="38"/>
    </row>
    <row r="32" spans="1:11" s="68" customFormat="1" ht="15.75" customHeight="1">
      <c r="A32" s="66"/>
      <c r="B32" s="66"/>
      <c r="C32" s="67"/>
      <c r="D32" s="67"/>
      <c r="E32" s="66"/>
      <c r="F32" s="66"/>
      <c r="G32" s="66"/>
      <c r="H32" s="66"/>
      <c r="I32" s="66"/>
      <c r="J32" s="67"/>
      <c r="K32" s="38"/>
    </row>
  </sheetData>
  <sheetProtection sheet="1" selectLockedCells="1"/>
  <mergeCells count="13">
    <mergeCell ref="A19:I19"/>
    <mergeCell ref="A1:J1"/>
    <mergeCell ref="A2:B2"/>
    <mergeCell ref="D2:E2"/>
    <mergeCell ref="F2:G2"/>
    <mergeCell ref="H2:I2"/>
    <mergeCell ref="D8:E8"/>
    <mergeCell ref="D9:E9"/>
    <mergeCell ref="D10:E10"/>
    <mergeCell ref="F11:I11"/>
    <mergeCell ref="F12:I12"/>
    <mergeCell ref="D13:E13"/>
    <mergeCell ref="E18:I18"/>
  </mergeCells>
  <printOptions/>
  <pageMargins left="0.5905511811023623" right="0.1968503937007874" top="0.5905511811023623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治験事務局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Akiko　MORITA</dc:creator>
  <cp:keywords/>
  <dc:description/>
  <cp:lastModifiedBy>taniwa</cp:lastModifiedBy>
  <cp:lastPrinted>2013-11-25T03:09:11Z</cp:lastPrinted>
  <dcterms:created xsi:type="dcterms:W3CDTF">2004-06-11T02:36:05Z</dcterms:created>
  <dcterms:modified xsi:type="dcterms:W3CDTF">2014-01-20T07:09:09Z</dcterms:modified>
  <cp:category/>
  <cp:version/>
  <cp:contentType/>
  <cp:contentStatus/>
</cp:coreProperties>
</file>