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45\disk1\013_事務局専用\B.【新規治験】\②新規お渡しﾌｧｲﾙ\【最新版】新規案件打診時_202204\③経費関連\"/>
    </mc:Choice>
  </mc:AlternateContent>
  <bookViews>
    <workbookView xWindow="0" yWindow="0" windowWidth="17088" windowHeight="7416"/>
  </bookViews>
  <sheets>
    <sheet name="治験薬管理経費ポイント表" sheetId="5" r:id="rId1"/>
    <sheet name="【記入例】" sheetId="4" r:id="rId2"/>
  </sheets>
  <definedNames>
    <definedName name="_xlnm.Print_Area" localSheetId="1">【記入例】!$A$1:$N$19</definedName>
    <definedName name="_xlnm.Print_Area" localSheetId="0">治験薬管理経費ポイント表!$A$12:$J$31</definedName>
  </definedNames>
  <calcPr calcId="162913"/>
</workbook>
</file>

<file path=xl/calcChain.xml><?xml version="1.0" encoding="utf-8"?>
<calcChain xmlns="http://schemas.openxmlformats.org/spreadsheetml/2006/main">
  <c r="J15" i="5" l="1"/>
  <c r="J16" i="5"/>
  <c r="J17" i="5"/>
  <c r="J24" i="5" l="1"/>
  <c r="J23" i="5"/>
  <c r="J29" i="5" l="1"/>
  <c r="J28" i="5"/>
  <c r="J27" i="5"/>
  <c r="J26" i="5"/>
  <c r="J25" i="5"/>
  <c r="J22" i="5"/>
  <c r="J21" i="5"/>
  <c r="J20" i="5"/>
  <c r="J19" i="5"/>
  <c r="J18" i="5"/>
  <c r="J18" i="4" l="1"/>
  <c r="J17" i="4"/>
  <c r="J16" i="4"/>
  <c r="J15" i="4"/>
  <c r="J14" i="4"/>
  <c r="J13" i="4"/>
  <c r="J12" i="4"/>
  <c r="J11" i="4"/>
  <c r="J10" i="4"/>
  <c r="J9" i="4"/>
  <c r="J8" i="4"/>
  <c r="J7" i="4"/>
  <c r="J6" i="4"/>
  <c r="J5" i="4"/>
  <c r="J4" i="4"/>
  <c r="J19" i="4" s="1"/>
  <c r="J3" i="4"/>
  <c r="J30" i="5"/>
  <c r="J31" i="5" l="1"/>
</calcChain>
</file>

<file path=xl/comments1.xml><?xml version="1.0" encoding="utf-8"?>
<comments xmlns="http://schemas.openxmlformats.org/spreadsheetml/2006/main">
  <authors>
    <author>chiken114</author>
  </authors>
  <commentList>
    <comment ref="I12" authorId="0" shapeId="0">
      <text>
        <r>
          <rPr>
            <sz val="10"/>
            <color indexed="81"/>
            <rFont val="MS P ゴシック"/>
            <family val="3"/>
            <charset val="128"/>
          </rPr>
          <t>[ ALT ] + [ ENTER ]で改行します。</t>
        </r>
      </text>
    </comment>
  </commentList>
</comments>
</file>

<file path=xl/sharedStrings.xml><?xml version="1.0" encoding="utf-8"?>
<sst xmlns="http://schemas.openxmlformats.org/spreadsheetml/2006/main" count="261" uniqueCount="169">
  <si>
    <t>ポイント数</t>
    <rPh sb="4" eb="5">
      <t>スウ</t>
    </rPh>
    <phoneticPr fontId="1"/>
  </si>
  <si>
    <t>治験薬の剤型</t>
    <rPh sb="0" eb="3">
      <t>チケンヤク</t>
    </rPh>
    <rPh sb="4" eb="5">
      <t>ザイ</t>
    </rPh>
    <rPh sb="5" eb="6">
      <t>カタ</t>
    </rPh>
    <phoneticPr fontId="1"/>
  </si>
  <si>
    <t>投与期間</t>
    <rPh sb="0" eb="3">
      <t>トウヨキ</t>
    </rPh>
    <rPh sb="3" eb="4">
      <t>カン</t>
    </rPh>
    <phoneticPr fontId="1"/>
  </si>
  <si>
    <t>調剤及び出庫回数</t>
    <rPh sb="0" eb="2">
      <t>チョウザイ</t>
    </rPh>
    <rPh sb="2" eb="3">
      <t>オヨ</t>
    </rPh>
    <rPh sb="4" eb="6">
      <t>シュッコ</t>
    </rPh>
    <rPh sb="6" eb="8">
      <t>カイスウ</t>
    </rPh>
    <phoneticPr fontId="1"/>
  </si>
  <si>
    <t>保存状況</t>
    <rPh sb="0" eb="2">
      <t>ホゾン</t>
    </rPh>
    <rPh sb="2" eb="4">
      <t>ジョウキョウ</t>
    </rPh>
    <phoneticPr fontId="1"/>
  </si>
  <si>
    <t>単相か複相か</t>
    <rPh sb="0" eb="1">
      <t>タン</t>
    </rPh>
    <rPh sb="1" eb="2">
      <t>ソウ</t>
    </rPh>
    <rPh sb="3" eb="4">
      <t>フク</t>
    </rPh>
    <rPh sb="4" eb="5">
      <t>ソウ</t>
    </rPh>
    <phoneticPr fontId="1"/>
  </si>
  <si>
    <t>単科か複数科か</t>
    <rPh sb="0" eb="2">
      <t>タンカ</t>
    </rPh>
    <rPh sb="3" eb="5">
      <t>フクスウ</t>
    </rPh>
    <rPh sb="5" eb="6">
      <t>カ</t>
    </rPh>
    <phoneticPr fontId="1"/>
  </si>
  <si>
    <t>治験薬の種目</t>
    <rPh sb="0" eb="3">
      <t>チケンヤク</t>
    </rPh>
    <rPh sb="4" eb="6">
      <t>シュモク</t>
    </rPh>
    <phoneticPr fontId="1"/>
  </si>
  <si>
    <t>併用薬の交付</t>
    <rPh sb="0" eb="2">
      <t>ヘイヨウ</t>
    </rPh>
    <rPh sb="2" eb="3">
      <t>ヤク</t>
    </rPh>
    <rPh sb="4" eb="6">
      <t>コウフ</t>
    </rPh>
    <phoneticPr fontId="1"/>
  </si>
  <si>
    <t>併用適用時併用薬チェック</t>
    <rPh sb="0" eb="2">
      <t>ヘイヨウ</t>
    </rPh>
    <rPh sb="2" eb="4">
      <t>テキヨウ</t>
    </rPh>
    <rPh sb="4" eb="5">
      <t>ジ</t>
    </rPh>
    <rPh sb="5" eb="7">
      <t>ヘイヨウ</t>
    </rPh>
    <rPh sb="7" eb="8">
      <t>ヤク</t>
    </rPh>
    <phoneticPr fontId="1"/>
  </si>
  <si>
    <t>請求医のチェック</t>
    <rPh sb="0" eb="2">
      <t>セイキュウ</t>
    </rPh>
    <rPh sb="2" eb="3">
      <t>イ</t>
    </rPh>
    <phoneticPr fontId="1"/>
  </si>
  <si>
    <t>治験薬規格数</t>
    <rPh sb="0" eb="3">
      <t>チケンヤク</t>
    </rPh>
    <rPh sb="3" eb="5">
      <t>キカク</t>
    </rPh>
    <rPh sb="5" eb="6">
      <t>スウ</t>
    </rPh>
    <phoneticPr fontId="1"/>
  </si>
  <si>
    <t>内服</t>
    <rPh sb="0" eb="2">
      <t>ナイフク</t>
    </rPh>
    <phoneticPr fontId="1"/>
  </si>
  <si>
    <t>単回</t>
    <rPh sb="0" eb="1">
      <t>タン</t>
    </rPh>
    <rPh sb="1" eb="2">
      <t>カイ</t>
    </rPh>
    <phoneticPr fontId="1"/>
  </si>
  <si>
    <t>室温</t>
    <rPh sb="0" eb="2">
      <t>シツオン</t>
    </rPh>
    <phoneticPr fontId="1"/>
  </si>
  <si>
    <t>有</t>
    <rPh sb="0" eb="1">
      <t>アリ</t>
    </rPh>
    <phoneticPr fontId="1"/>
  </si>
  <si>
    <t>×月数（治験薬の保存・管理）</t>
    <rPh sb="1" eb="3">
      <t>ツキスウ</t>
    </rPh>
    <rPh sb="4" eb="7">
      <t>チケンヤク</t>
    </rPh>
    <rPh sb="8" eb="10">
      <t>ホゾン</t>
    </rPh>
    <rPh sb="11" eb="13">
      <t>カンリ</t>
    </rPh>
    <phoneticPr fontId="1"/>
  </si>
  <si>
    <t>外用</t>
    <rPh sb="0" eb="2">
      <t>ガイヨウ</t>
    </rPh>
    <phoneticPr fontId="1"/>
  </si>
  <si>
    <t>単盲検</t>
    <rPh sb="0" eb="1">
      <t>タン</t>
    </rPh>
    <rPh sb="1" eb="3">
      <t>モウケン</t>
    </rPh>
    <phoneticPr fontId="1"/>
  </si>
  <si>
    <t>冷所又は遮光</t>
    <rPh sb="0" eb="2">
      <t>レイショ</t>
    </rPh>
    <rPh sb="2" eb="3">
      <t>マタ</t>
    </rPh>
    <rPh sb="4" eb="6">
      <t>シャコウ</t>
    </rPh>
    <phoneticPr fontId="1"/>
  </si>
  <si>
    <t>毒・劇薬（予定）</t>
    <rPh sb="0" eb="1">
      <t>ドク</t>
    </rPh>
    <rPh sb="2" eb="3">
      <t>ゲキ</t>
    </rPh>
    <rPh sb="3" eb="4">
      <t>ヤク</t>
    </rPh>
    <rPh sb="5" eb="7">
      <t>ヨテイ</t>
    </rPh>
    <phoneticPr fontId="1"/>
  </si>
  <si>
    <t>注射</t>
    <rPh sb="0" eb="2">
      <t>チュウシャ</t>
    </rPh>
    <phoneticPr fontId="1"/>
  </si>
  <si>
    <t>二重盲検</t>
    <rPh sb="0" eb="2">
      <t>ニジュウ</t>
    </rPh>
    <rPh sb="2" eb="4">
      <t>モウケン</t>
    </rPh>
    <phoneticPr fontId="1"/>
  </si>
  <si>
    <t>冷所及び遮光</t>
    <rPh sb="0" eb="2">
      <t>レイショ</t>
    </rPh>
    <rPh sb="2" eb="3">
      <t>オヨ</t>
    </rPh>
    <rPh sb="4" eb="6">
      <t>シャコウ</t>
    </rPh>
    <phoneticPr fontId="1"/>
  </si>
  <si>
    <t>向精神薬・麻薬</t>
    <rPh sb="0" eb="4">
      <t>コウセイシンヤク</t>
    </rPh>
    <rPh sb="5" eb="7">
      <t>マヤク</t>
    </rPh>
    <phoneticPr fontId="1"/>
  </si>
  <si>
    <t>治験薬管理経費ポイント算出表</t>
    <rPh sb="0" eb="3">
      <t>チケンヤク</t>
    </rPh>
    <rPh sb="3" eb="5">
      <t>カンリ</t>
    </rPh>
    <rPh sb="5" eb="7">
      <t>ケイヒ</t>
    </rPh>
    <rPh sb="11" eb="13">
      <t>サンシュツ</t>
    </rPh>
    <rPh sb="13" eb="14">
      <t>ヒョウ</t>
    </rPh>
    <phoneticPr fontId="1"/>
  </si>
  <si>
    <t>オープン</t>
    <phoneticPr fontId="1"/>
  </si>
  <si>
    <t>⇒</t>
    <phoneticPr fontId="1"/>
  </si>
  <si>
    <t>2規格である。</t>
    <rPh sb="1" eb="3">
      <t>キカク</t>
    </rPh>
    <phoneticPr fontId="1"/>
  </si>
  <si>
    <t>該当せず。</t>
    <rPh sb="0" eb="2">
      <t>ガイトウ</t>
    </rPh>
    <phoneticPr fontId="1"/>
  </si>
  <si>
    <t>観察期にプラセボを使用する。</t>
    <rPh sb="0" eb="2">
      <t>カンサツ</t>
    </rPh>
    <rPh sb="2" eb="3">
      <t>キ</t>
    </rPh>
    <rPh sb="9" eb="11">
      <t>シヨウ</t>
    </rPh>
    <phoneticPr fontId="1"/>
  </si>
  <si>
    <t>●●疾患のみである。</t>
    <rPh sb="2" eb="4">
      <t>シッカン</t>
    </rPh>
    <phoneticPr fontId="1"/>
  </si>
  <si>
    <t>●●科のみである。</t>
    <rPh sb="2" eb="3">
      <t>カ</t>
    </rPh>
    <phoneticPr fontId="1"/>
  </si>
  <si>
    <t>単相である。</t>
    <rPh sb="0" eb="1">
      <t>タン</t>
    </rPh>
    <rPh sb="1" eb="2">
      <t>ソウ</t>
    </rPh>
    <phoneticPr fontId="1"/>
  </si>
  <si>
    <t>⇒</t>
    <phoneticPr fontId="1"/>
  </si>
  <si>
    <t>二重盲検である。</t>
    <rPh sb="0" eb="2">
      <t>ニジュウ</t>
    </rPh>
    <rPh sb="2" eb="3">
      <t>メクラ</t>
    </rPh>
    <rPh sb="3" eb="4">
      <t>ケン</t>
    </rPh>
    <phoneticPr fontId="1"/>
  </si>
  <si>
    <t>内服である。</t>
    <rPh sb="0" eb="2">
      <t>ナイフク</t>
    </rPh>
    <phoneticPr fontId="1"/>
  </si>
  <si>
    <t>設定理由</t>
    <rPh sb="0" eb="2">
      <t>セッテイ</t>
    </rPh>
    <rPh sb="2" eb="4">
      <t>リユウ</t>
    </rPh>
    <phoneticPr fontId="1"/>
  </si>
  <si>
    <t>ウエイト</t>
    <phoneticPr fontId="1"/>
  </si>
  <si>
    <t>要　素</t>
    <rPh sb="0" eb="1">
      <t>ヨウ</t>
    </rPh>
    <rPh sb="2" eb="3">
      <t>ス</t>
    </rPh>
    <phoneticPr fontId="1"/>
  </si>
  <si>
    <t>治験期間
　（1か月単位）</t>
    <rPh sb="0" eb="2">
      <t>チケン</t>
    </rPh>
    <rPh sb="2" eb="4">
      <t>キカン</t>
    </rPh>
    <rPh sb="9" eb="10">
      <t>ゲツ</t>
    </rPh>
    <rPh sb="10" eb="12">
      <t>タンイ</t>
    </rPh>
    <phoneticPr fontId="1"/>
  </si>
  <si>
    <t>特殊説明文書等の
添付</t>
    <rPh sb="0" eb="2">
      <t>トクシュ</t>
    </rPh>
    <rPh sb="2" eb="4">
      <t>セツメイ</t>
    </rPh>
    <rPh sb="4" eb="6">
      <t>ブンショ</t>
    </rPh>
    <rPh sb="6" eb="7">
      <t>トウ</t>
    </rPh>
    <rPh sb="9" eb="11">
      <t>テンプ</t>
    </rPh>
    <phoneticPr fontId="1"/>
  </si>
  <si>
    <t>同一治験薬での
対象疾患の数</t>
    <rPh sb="0" eb="2">
      <t>ドウイツ</t>
    </rPh>
    <rPh sb="2" eb="5">
      <t>チケンヤク</t>
    </rPh>
    <rPh sb="8" eb="10">
      <t>タイショウ</t>
    </rPh>
    <rPh sb="10" eb="12">
      <t>シッカン</t>
    </rPh>
    <rPh sb="13" eb="14">
      <t>カズ</t>
    </rPh>
    <phoneticPr fontId="1"/>
  </si>
  <si>
    <t>Ｐ３：A～Ｐの合計ポイント数</t>
    <rPh sb="7" eb="9">
      <t>ゴウケイ</t>
    </rPh>
    <rPh sb="13" eb="14">
      <t>スウ</t>
    </rPh>
    <phoneticPr fontId="1"/>
  </si>
  <si>
    <t>※</t>
    <phoneticPr fontId="1"/>
  </si>
  <si>
    <t>部分に○（回数の場合は数字）を入力していただくと、自動的に計算されます。</t>
    <rPh sb="0" eb="2">
      <t>ブブン</t>
    </rPh>
    <rPh sb="5" eb="7">
      <t>カイスウ</t>
    </rPh>
    <rPh sb="8" eb="10">
      <t>バアイ</t>
    </rPh>
    <rPh sb="11" eb="13">
      <t>スウジ</t>
    </rPh>
    <rPh sb="15" eb="17">
      <t>ニュウリョク</t>
    </rPh>
    <rPh sb="25" eb="28">
      <t>ジドウテキ</t>
    </rPh>
    <rPh sb="29" eb="31">
      <t>ケイサン</t>
    </rPh>
    <phoneticPr fontId="1"/>
  </si>
  <si>
    <t>H欄（投与期間）が、50週以上の場合は、下記表から該当するポイントをご記入下さい。</t>
  </si>
  <si>
    <t>投与期間</t>
    <rPh sb="0" eb="2">
      <t>トウヨ</t>
    </rPh>
    <rPh sb="2" eb="4">
      <t>キカン</t>
    </rPh>
    <phoneticPr fontId="1"/>
  </si>
  <si>
    <t>50～74週</t>
    <rPh sb="5" eb="6">
      <t>シュウ</t>
    </rPh>
    <phoneticPr fontId="1"/>
  </si>
  <si>
    <t>150～174週</t>
    <rPh sb="7" eb="8">
      <t>シュウ</t>
    </rPh>
    <phoneticPr fontId="1"/>
  </si>
  <si>
    <t>75～99週</t>
    <rPh sb="5" eb="6">
      <t>シュウ</t>
    </rPh>
    <phoneticPr fontId="1"/>
  </si>
  <si>
    <t>175～199週</t>
    <rPh sb="7" eb="8">
      <t>シュウ</t>
    </rPh>
    <phoneticPr fontId="1"/>
  </si>
  <si>
    <t>100～124週</t>
    <rPh sb="7" eb="8">
      <t>シュウ</t>
    </rPh>
    <phoneticPr fontId="1"/>
  </si>
  <si>
    <t>200～224週</t>
    <rPh sb="7" eb="8">
      <t>シュウ</t>
    </rPh>
    <phoneticPr fontId="1"/>
  </si>
  <si>
    <t>125～149週</t>
    <rPh sb="7" eb="8">
      <t>シュウ</t>
    </rPh>
    <phoneticPr fontId="1"/>
  </si>
  <si>
    <t>225～249週</t>
    <rPh sb="7" eb="8">
      <t>シュウ</t>
    </rPh>
    <phoneticPr fontId="1"/>
  </si>
  <si>
    <t>○</t>
    <phoneticPr fontId="1"/>
  </si>
  <si>
    <t>Ⅰ
（ウエイト×1）</t>
    <phoneticPr fontId="1"/>
  </si>
  <si>
    <t>Ⅱ
（ウエイト×2）</t>
    <phoneticPr fontId="1"/>
  </si>
  <si>
    <t>Ⅲ
（ウエイト×3）</t>
    <phoneticPr fontId="1"/>
  </si>
  <si>
    <t>A</t>
    <phoneticPr fontId="1"/>
  </si>
  <si>
    <t>⇒</t>
    <phoneticPr fontId="1"/>
  </si>
  <si>
    <t>B</t>
    <phoneticPr fontId="1"/>
  </si>
  <si>
    <t>デザイン</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</si>
  <si>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</si>
  <si>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</si>
  <si>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</si>
  <si>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</si>
  <si>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</si>
  <si>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</si>
  <si>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</si>
  <si>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</si>
  <si>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</si>
  <si>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</si>
  <si>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</si>
  <si>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</si>
  <si>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</si>
  <si>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</si>
  <si>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t>
    <phoneticPr fontId="1"/>
  </si>
  <si>
    <t>ポイント</t>
    <phoneticPr fontId="1"/>
  </si>
  <si>
    <t>２科</t>
    <rPh sb="1" eb="2">
      <t>カ</t>
    </rPh>
    <phoneticPr fontId="1"/>
  </si>
  <si>
    <t>２つの相同時</t>
    <rPh sb="3" eb="4">
      <t>ソウ</t>
    </rPh>
    <rPh sb="4" eb="6">
      <t>ドウジ</t>
    </rPh>
    <phoneticPr fontId="1"/>
  </si>
  <si>
    <t>３つ以上</t>
    <rPh sb="2" eb="4">
      <t>イジョウ</t>
    </rPh>
    <phoneticPr fontId="1"/>
  </si>
  <si>
    <t>３科以上</t>
    <rPh sb="1" eb="2">
      <t>カ</t>
    </rPh>
    <rPh sb="2" eb="4">
      <t>イジョウ</t>
    </rPh>
    <phoneticPr fontId="1"/>
  </si>
  <si>
    <t>２つ</t>
    <phoneticPr fontId="1"/>
  </si>
  <si>
    <t>５回以下</t>
    <rPh sb="1" eb="2">
      <t>カイ</t>
    </rPh>
    <rPh sb="2" eb="4">
      <t>イカ</t>
    </rPh>
    <phoneticPr fontId="1"/>
  </si>
  <si>
    <t>６回以上</t>
    <rPh sb="1" eb="4">
      <t>カイイジョウ</t>
    </rPh>
    <phoneticPr fontId="1"/>
  </si>
  <si>
    <t>２種</t>
    <rPh sb="1" eb="2">
      <t>シュ</t>
    </rPh>
    <phoneticPr fontId="1"/>
  </si>
  <si>
    <t>３種以上</t>
    <rPh sb="1" eb="4">
      <t>シュイジョウ</t>
    </rPh>
    <phoneticPr fontId="1"/>
  </si>
  <si>
    <t>６名以上</t>
    <rPh sb="1" eb="4">
      <t>メイイジョウ</t>
    </rPh>
    <phoneticPr fontId="1"/>
  </si>
  <si>
    <t>３以上</t>
    <rPh sb="1" eb="3">
      <t>イジョウ</t>
    </rPh>
    <phoneticPr fontId="1"/>
  </si>
  <si>
    <t>１種</t>
    <rPh sb="1" eb="2">
      <t>シュ</t>
    </rPh>
    <phoneticPr fontId="1"/>
  </si>
  <si>
    <t>２名以下</t>
    <rPh sb="1" eb="4">
      <t>メイイカ</t>
    </rPh>
    <phoneticPr fontId="1"/>
  </si>
  <si>
    <t>３～５名</t>
    <rPh sb="3" eb="4">
      <t>メイ</t>
    </rPh>
    <phoneticPr fontId="1"/>
  </si>
  <si>
    <t>４週間以内</t>
    <rPh sb="1" eb="3">
      <t>シュウカン</t>
    </rPh>
    <rPh sb="3" eb="5">
      <t>イナイ</t>
    </rPh>
    <phoneticPr fontId="1"/>
  </si>
  <si>
    <t>５～24週</t>
    <rPh sb="4" eb="5">
      <t>シュウ</t>
    </rPh>
    <phoneticPr fontId="1"/>
  </si>
  <si>
    <t>25～49週
50週以上は、25週毎に９ﾎﾟｲﾝﾄ加算※</t>
    <rPh sb="5" eb="6">
      <t>シュウ</t>
    </rPh>
    <rPh sb="9" eb="10">
      <t>シュウ</t>
    </rPh>
    <rPh sb="10" eb="12">
      <t>イジョウ</t>
    </rPh>
    <rPh sb="16" eb="17">
      <t>シュウ</t>
    </rPh>
    <rPh sb="17" eb="18">
      <t>ゴト</t>
    </rPh>
    <rPh sb="25" eb="27">
      <t>カサン</t>
    </rPh>
    <phoneticPr fontId="1"/>
  </si>
  <si>
    <t>ウォッシュアウト時の
プラセボの使用</t>
    <rPh sb="8" eb="9">
      <t>ジ</t>
    </rPh>
    <rPh sb="16" eb="18">
      <t>シヨウ</t>
    </rPh>
    <phoneticPr fontId="1"/>
  </si>
  <si>
    <t>治験責任医師及び治験分担医師の人数の合計。</t>
    <phoneticPr fontId="1"/>
  </si>
  <si>
    <t>治験薬の保管・管理を行う月数（契約締結日～治験薬回収まで）</t>
    <phoneticPr fontId="1"/>
  </si>
  <si>
    <t>治験使用薬管理経費ポイント算出表</t>
    <rPh sb="0" eb="2">
      <t>チケン</t>
    </rPh>
    <rPh sb="2" eb="4">
      <t>シヨウ</t>
    </rPh>
    <rPh sb="4" eb="5">
      <t>ヤク</t>
    </rPh>
    <rPh sb="5" eb="7">
      <t>カンリ</t>
    </rPh>
    <rPh sb="7" eb="9">
      <t>ケイヒ</t>
    </rPh>
    <rPh sb="13" eb="15">
      <t>サンシュツ</t>
    </rPh>
    <rPh sb="15" eb="16">
      <t>ヒョウ</t>
    </rPh>
    <phoneticPr fontId="1"/>
  </si>
  <si>
    <t>被験薬の剤型</t>
    <rPh sb="0" eb="1">
      <t>ヒ</t>
    </rPh>
    <rPh sb="1" eb="2">
      <t>ケン</t>
    </rPh>
    <rPh sb="2" eb="3">
      <t>ヤク</t>
    </rPh>
    <rPh sb="4" eb="5">
      <t>ザイ</t>
    </rPh>
    <rPh sb="5" eb="6">
      <t>カタ</t>
    </rPh>
    <phoneticPr fontId="1"/>
  </si>
  <si>
    <t>同一被験薬での
対象疾患の数</t>
    <rPh sb="0" eb="2">
      <t>ドウイツ</t>
    </rPh>
    <rPh sb="2" eb="3">
      <t>ヒ</t>
    </rPh>
    <rPh sb="3" eb="4">
      <t>ケン</t>
    </rPh>
    <rPh sb="4" eb="5">
      <t>ヤク</t>
    </rPh>
    <rPh sb="8" eb="10">
      <t>タイショウ</t>
    </rPh>
    <rPh sb="10" eb="12">
      <t>シッカン</t>
    </rPh>
    <rPh sb="13" eb="14">
      <t>カズ</t>
    </rPh>
    <phoneticPr fontId="1"/>
  </si>
  <si>
    <t>×月数（治験使用薬の保存・管理）</t>
    <rPh sb="1" eb="3">
      <t>ツキスウ</t>
    </rPh>
    <rPh sb="4" eb="6">
      <t>チケン</t>
    </rPh>
    <rPh sb="6" eb="8">
      <t>シヨウ</t>
    </rPh>
    <rPh sb="8" eb="9">
      <t>ヤク</t>
    </rPh>
    <rPh sb="10" eb="12">
      <t>ホゾン</t>
    </rPh>
    <rPh sb="13" eb="15">
      <t>カンリ</t>
    </rPh>
    <phoneticPr fontId="1"/>
  </si>
  <si>
    <t>被験薬の種目</t>
    <rPh sb="0" eb="1">
      <t>ヒ</t>
    </rPh>
    <rPh sb="1" eb="2">
      <t>ケン</t>
    </rPh>
    <rPh sb="2" eb="3">
      <t>ヤク</t>
    </rPh>
    <rPh sb="4" eb="6">
      <t>シュモク</t>
    </rPh>
    <phoneticPr fontId="1"/>
  </si>
  <si>
    <t>2014年1月～2015年8月としている。</t>
    <rPh sb="4" eb="5">
      <t>ネン</t>
    </rPh>
    <rPh sb="6" eb="7">
      <t>ガツ</t>
    </rPh>
    <rPh sb="12" eb="13">
      <t>ネン</t>
    </rPh>
    <rPh sb="14" eb="15">
      <t>ガツ</t>
    </rPh>
    <phoneticPr fontId="1"/>
  </si>
  <si>
    <t>責任医師1名と分担医師3名である。</t>
    <rPh sb="0" eb="2">
      <t>セキニン</t>
    </rPh>
    <rPh sb="2" eb="4">
      <t>イシ</t>
    </rPh>
    <rPh sb="5" eb="6">
      <t>メイ</t>
    </rPh>
    <rPh sb="7" eb="9">
      <t>ブンタン</t>
    </rPh>
    <rPh sb="9" eb="11">
      <t>イシ</t>
    </rPh>
    <rPh sb="12" eb="13">
      <t>メイ</t>
    </rPh>
    <phoneticPr fontId="1"/>
  </si>
  <si>
    <t>保管方法、服用方法、返却方法などその治験薬独自の特別な注意が被験者及び医療従事者に必要な場合に、添付する説明文書。（服薬指導説明書などがあれば有とする）</t>
    <phoneticPr fontId="1"/>
  </si>
  <si>
    <t>10回である。</t>
    <rPh sb="2" eb="3">
      <t>カイ</t>
    </rPh>
    <phoneticPr fontId="1"/>
  </si>
  <si>
    <t>観察期を含めて28週である。</t>
    <rPh sb="0" eb="2">
      <t>カンサツ</t>
    </rPh>
    <rPh sb="2" eb="3">
      <t>キ</t>
    </rPh>
    <rPh sb="4" eb="5">
      <t>フク</t>
    </rPh>
    <rPh sb="9" eb="10">
      <t>シュウ</t>
    </rPh>
    <phoneticPr fontId="1"/>
  </si>
  <si>
    <t>室温保存である。</t>
    <rPh sb="0" eb="2">
      <t>シツオン</t>
    </rPh>
    <rPh sb="2" eb="4">
      <t>ホゾン</t>
    </rPh>
    <phoneticPr fontId="1"/>
  </si>
  <si>
    <t>該当する剤型を記載する</t>
    <rPh sb="0" eb="2">
      <t>ガイトウ</t>
    </rPh>
    <rPh sb="4" eb="6">
      <t>ザイケイ</t>
    </rPh>
    <rPh sb="7" eb="9">
      <t>キサイ</t>
    </rPh>
    <phoneticPr fontId="1"/>
  </si>
  <si>
    <t>該当のデザインを記載する</t>
    <phoneticPr fontId="1"/>
  </si>
  <si>
    <t>治験実施計画書に記載されている治験薬の投与開始から投与終了までの期間を記載する
50週以上は、50w,75w,100w・・・毎に9P加算</t>
    <phoneticPr fontId="1"/>
  </si>
  <si>
    <t>治験実施計画書に規定の調剤及び出庫回数を記載する</t>
    <rPh sb="0" eb="2">
      <t>チケン</t>
    </rPh>
    <rPh sb="2" eb="4">
      <t>ジッシ</t>
    </rPh>
    <rPh sb="4" eb="7">
      <t>ケイカクショ</t>
    </rPh>
    <rPh sb="8" eb="10">
      <t>キテイ</t>
    </rPh>
    <rPh sb="20" eb="22">
      <t>キサイ</t>
    </rPh>
    <phoneticPr fontId="1"/>
  </si>
  <si>
    <t>★市大における算定項目例★
※記載欄が不明な項目については、ご相談させていただきます。</t>
    <rPh sb="1" eb="3">
      <t>シダイ</t>
    </rPh>
    <rPh sb="7" eb="9">
      <t>サンテイ</t>
    </rPh>
    <rPh sb="9" eb="11">
      <t>コウモク</t>
    </rPh>
    <rPh sb="11" eb="12">
      <t>レイ</t>
    </rPh>
    <phoneticPr fontId="1"/>
  </si>
  <si>
    <t>該当する保存条件を記載する</t>
    <rPh sb="0" eb="2">
      <t>ガイトウ</t>
    </rPh>
    <rPh sb="4" eb="8">
      <t>ホゾンジョウケン</t>
    </rPh>
    <rPh sb="9" eb="11">
      <t>キサイ</t>
    </rPh>
    <phoneticPr fontId="1"/>
  </si>
  <si>
    <t>該当する相を記載する</t>
    <rPh sb="0" eb="2">
      <t>ガイトウ</t>
    </rPh>
    <rPh sb="4" eb="5">
      <t>ソウ</t>
    </rPh>
    <rPh sb="6" eb="8">
      <t>キサイ</t>
    </rPh>
    <phoneticPr fontId="1"/>
  </si>
  <si>
    <t>複数科とは、同一治験薬及び同一治験実施計画書の治験が複数の診療科で同時に進行する場合</t>
    <phoneticPr fontId="1"/>
  </si>
  <si>
    <t>同一治験薬及び同一治験実施計画書の治験が同じ診療科で複数の対象疾患について同時に進行する場合の対象疾患の数</t>
    <phoneticPr fontId="1"/>
  </si>
  <si>
    <t>プラセボの使用がある場合に記載する</t>
    <phoneticPr fontId="1"/>
  </si>
  <si>
    <t>併用可能薬、併用療法数を記載する</t>
    <rPh sb="6" eb="8">
      <t>ヘイヨウ</t>
    </rPh>
    <rPh sb="12" eb="14">
      <t>キサイ</t>
    </rPh>
    <phoneticPr fontId="1"/>
  </si>
  <si>
    <t>被験薬規格数</t>
    <rPh sb="0" eb="1">
      <t>ヒ</t>
    </rPh>
    <rPh sb="1" eb="2">
      <t>ケン</t>
    </rPh>
    <rPh sb="2" eb="3">
      <t>ヤク</t>
    </rPh>
    <rPh sb="3" eb="5">
      <t>キカク</t>
    </rPh>
    <rPh sb="5" eb="6">
      <t>スウ</t>
    </rPh>
    <phoneticPr fontId="1"/>
  </si>
  <si>
    <t>想定される規制区分を記載する</t>
    <rPh sb="0" eb="2">
      <t>ソウテイ</t>
    </rPh>
    <rPh sb="5" eb="9">
      <t>キセイクブン</t>
    </rPh>
    <rPh sb="10" eb="12">
      <t>キサイ</t>
    </rPh>
    <phoneticPr fontId="1"/>
  </si>
  <si>
    <t>　　　　回数の場合は数字を入力してください。</t>
    <rPh sb="13" eb="15">
      <t>ニュウリョク</t>
    </rPh>
    <phoneticPr fontId="1"/>
  </si>
  <si>
    <t>　　　　部分に ○ （ プルダウンより選択 ） を入力していただくと、自動的に計算されます。　削除の時は DELキー を使用してください。</t>
    <rPh sb="19" eb="21">
      <t>センタク</t>
    </rPh>
    <rPh sb="47" eb="49">
      <t>サクジョ</t>
    </rPh>
    <rPh sb="50" eb="51">
      <t>トキ</t>
    </rPh>
    <rPh sb="60" eb="62">
      <t>シヨウ</t>
    </rPh>
    <phoneticPr fontId="1"/>
  </si>
  <si>
    <t>C欄（投与期間）が、50週以上の場合は、下記表から該当するポイントをご記入下さい。</t>
    <phoneticPr fontId="1"/>
  </si>
  <si>
    <t>設定理由
記載内容がセル内に収まらない場合は、コメントを
挿入してください。 （ 右クリック → コメントの挿入 ）</t>
    <rPh sb="0" eb="2">
      <t>セッテイ</t>
    </rPh>
    <rPh sb="2" eb="4">
      <t>リユウ</t>
    </rPh>
    <rPh sb="5" eb="9">
      <t>キサイナイヨウ</t>
    </rPh>
    <rPh sb="12" eb="13">
      <t>ナイ</t>
    </rPh>
    <rPh sb="14" eb="15">
      <t>オサ</t>
    </rPh>
    <rPh sb="19" eb="21">
      <t>バアイ</t>
    </rPh>
    <rPh sb="29" eb="31">
      <t>ソウニュウ</t>
    </rPh>
    <rPh sb="41" eb="42">
      <t>ミギ</t>
    </rPh>
    <rPh sb="54" eb="56">
      <t>ソウニュウ</t>
    </rPh>
    <phoneticPr fontId="1"/>
  </si>
  <si>
    <t>保管、管理が必要となる併用薬の種類を記載する
調製用の希釈液（生食）はカウントする</t>
    <rPh sb="18" eb="20">
      <t>キサイ</t>
    </rPh>
    <rPh sb="23" eb="26">
      <t>チョウセイヨウ</t>
    </rPh>
    <rPh sb="27" eb="30">
      <t>キシャクエキ</t>
    </rPh>
    <rPh sb="31" eb="33">
      <t>セイショク</t>
    </rPh>
    <phoneticPr fontId="1"/>
  </si>
  <si>
    <t>承認番号【        】</t>
    <phoneticPr fontId="1"/>
  </si>
  <si>
    <t>Ⅰ
（ウエイト×１）</t>
    <phoneticPr fontId="1"/>
  </si>
  <si>
    <t>Ⅱ
（ウエイト×２）</t>
    <phoneticPr fontId="1"/>
  </si>
  <si>
    <t>Ⅲ
（ウエイト×３）</t>
    <phoneticPr fontId="1"/>
  </si>
  <si>
    <t>Ａ</t>
  </si>
  <si>
    <t>Ｂ</t>
  </si>
  <si>
    <t>Ｃ</t>
  </si>
  <si>
    <t>Ｄ</t>
  </si>
  <si>
    <t>Ｅ</t>
    <phoneticPr fontId="1"/>
  </si>
  <si>
    <t>Ｆ</t>
    <phoneticPr fontId="1"/>
  </si>
  <si>
    <t>Ｇ</t>
    <phoneticPr fontId="1"/>
  </si>
  <si>
    <t>Ｈ</t>
    <phoneticPr fontId="1"/>
  </si>
  <si>
    <t>Ｊ</t>
    <phoneticPr fontId="1"/>
  </si>
  <si>
    <t>Ｋ</t>
    <phoneticPr fontId="1"/>
  </si>
  <si>
    <t>Ｌ</t>
    <phoneticPr fontId="1"/>
  </si>
  <si>
    <t>Ｍ</t>
    <phoneticPr fontId="1"/>
  </si>
  <si>
    <t>Ｎ</t>
    <phoneticPr fontId="1"/>
  </si>
  <si>
    <t>Ｏ</t>
    <phoneticPr fontId="1"/>
  </si>
  <si>
    <t>Ｐ</t>
    <phoneticPr fontId="1"/>
  </si>
  <si>
    <t>Ｐ３：Ａ～Ｐの合計ポイント数</t>
    <rPh sb="7" eb="9">
      <t>ゴウケイ</t>
    </rPh>
    <rPh sb="13" eb="14">
      <t>スウ</t>
    </rPh>
    <phoneticPr fontId="1"/>
  </si>
  <si>
    <t>2名以下</t>
    <rPh sb="1" eb="4">
      <t>メイイカ</t>
    </rPh>
    <phoneticPr fontId="1"/>
  </si>
  <si>
    <t>3～5名</t>
    <rPh sb="3" eb="4">
      <t>メイ</t>
    </rPh>
    <phoneticPr fontId="1"/>
  </si>
  <si>
    <t>3以上</t>
    <rPh sb="1" eb="3">
      <t>イジョウ</t>
    </rPh>
    <phoneticPr fontId="1"/>
  </si>
  <si>
    <t>6名以上</t>
    <rPh sb="1" eb="4">
      <t>メイイジョウ</t>
    </rPh>
    <phoneticPr fontId="1"/>
  </si>
  <si>
    <t>3種以上</t>
    <rPh sb="1" eb="4">
      <t>シュイジョウ</t>
    </rPh>
    <phoneticPr fontId="1"/>
  </si>
  <si>
    <t>2種</t>
    <rPh sb="1" eb="2">
      <t>シュ</t>
    </rPh>
    <phoneticPr fontId="1"/>
  </si>
  <si>
    <t>1種</t>
    <rPh sb="1" eb="2">
      <t>シュ</t>
    </rPh>
    <phoneticPr fontId="1"/>
  </si>
  <si>
    <t>5～24週</t>
    <rPh sb="4" eb="5">
      <t>シュウ</t>
    </rPh>
    <phoneticPr fontId="1"/>
  </si>
  <si>
    <t>25～49週
50週以上は、25週毎に9ﾎﾟｲﾝﾄ加算※</t>
    <rPh sb="5" eb="6">
      <t>シュウ</t>
    </rPh>
    <rPh sb="9" eb="10">
      <t>シュウ</t>
    </rPh>
    <rPh sb="10" eb="12">
      <t>イジョウ</t>
    </rPh>
    <rPh sb="16" eb="17">
      <t>シュウ</t>
    </rPh>
    <rPh sb="17" eb="18">
      <t>ゴト</t>
    </rPh>
    <rPh sb="25" eb="27">
      <t>カサン</t>
    </rPh>
    <phoneticPr fontId="1"/>
  </si>
  <si>
    <t>6回以上</t>
    <rPh sb="1" eb="4">
      <t>カイイジョウ</t>
    </rPh>
    <phoneticPr fontId="1"/>
  </si>
  <si>
    <t>5回以下</t>
    <rPh sb="1" eb="2">
      <t>カイ</t>
    </rPh>
    <rPh sb="2" eb="4">
      <t>イカ</t>
    </rPh>
    <phoneticPr fontId="1"/>
  </si>
  <si>
    <t>4週間以内</t>
    <rPh sb="1" eb="3">
      <t>シュウカン</t>
    </rPh>
    <rPh sb="3" eb="5">
      <t>イナイ</t>
    </rPh>
    <phoneticPr fontId="1"/>
  </si>
  <si>
    <t>3つ以上</t>
    <rPh sb="2" eb="4">
      <t>イジョウ</t>
    </rPh>
    <phoneticPr fontId="1"/>
  </si>
  <si>
    <t>3科以上</t>
    <rPh sb="1" eb="2">
      <t>カ</t>
    </rPh>
    <rPh sb="2" eb="4">
      <t>イジョウ</t>
    </rPh>
    <phoneticPr fontId="1"/>
  </si>
  <si>
    <t>2つの相同時</t>
    <rPh sb="3" eb="4">
      <t>ソウ</t>
    </rPh>
    <rPh sb="4" eb="6">
      <t>ドウジ</t>
    </rPh>
    <phoneticPr fontId="1"/>
  </si>
  <si>
    <t>2科</t>
    <rPh sb="1" eb="2">
      <t>カ</t>
    </rPh>
    <phoneticPr fontId="1"/>
  </si>
  <si>
    <t>2つ</t>
    <phoneticPr fontId="1"/>
  </si>
  <si>
    <t>治験期間
（1ヶ月単位）</t>
    <rPh sb="0" eb="2">
      <t>チケン</t>
    </rPh>
    <rPh sb="2" eb="4">
      <t>キカン</t>
    </rPh>
    <rPh sb="8" eb="9">
      <t>ゲツ</t>
    </rPh>
    <rPh sb="9" eb="11">
      <t>タンイ</t>
    </rPh>
    <phoneticPr fontId="1"/>
  </si>
  <si>
    <t>ウォッシュアウト時のプラセボの使用</t>
    <rPh sb="8" eb="9">
      <t>ジ</t>
    </rPh>
    <rPh sb="15" eb="17">
      <t>シヨウ</t>
    </rPh>
    <phoneticPr fontId="1"/>
  </si>
  <si>
    <t>複数の規格の被験薬が用いられる場合の規格の数（例：１０ｍｇと１００ｍｇ）
プラセボを含む</t>
    <rPh sb="6" eb="7">
      <t>ヒ</t>
    </rPh>
    <rPh sb="7" eb="8">
      <t>ケン</t>
    </rPh>
    <rPh sb="8" eb="9">
      <t>ヤク</t>
    </rPh>
    <rPh sb="23" eb="24">
      <t>レイ</t>
    </rPh>
    <rPh sb="42" eb="4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</si>
</sst>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sz val="8"/>
      <name val="ＭＳ Ｐ明朝"/>
      <family val="1"/>
      <charset val="128"/>
    </font>
    <font>
      <sz val="10.5"/>
      <name val="ＭＳ Ｐゴシック"/>
      <family val="3"/>
      <charset val="128"/>
    </font>
    <font>
      <sz val="8"/>
      <name val="ＭＳ Ｐゴシック"/>
      <family val="3"/>
      <charset val="128"/>
    </font>
    <font>
      <sz val="10"/>
      <name val="ＭＳ Ｐゴシック"/>
      <family val="3"/>
      <charset val="128"/>
    </font>
    <font>
      <sz val="13"/>
      <name val="ＭＳ Ｐゴシック"/>
      <family val="3"/>
      <charset val="128"/>
    </font>
    <font>
      <sz val="11"/>
      <color rgb="FFFF0000"/>
      <name val="ＭＳ Ｐゴシック"/>
      <family val="3"/>
      <charset val="128"/>
    </font>
    <font>
      <b/>
      <sz val="10.5"/>
      <color rgb="FFFF0000"/>
      <name val="ＭＳ Ｐゴシック"/>
      <family val="3"/>
      <charset val="128"/>
    </font>
    <font>
      <b/>
      <sz val="10.5"/>
      <color rgb="FFFF0000"/>
      <name val="ＭＳ ゴシック"/>
      <family val="3"/>
      <charset val="128"/>
    </font>
    <font>
      <sz val="9"/>
      <name val="ＭＳ Ｐゴシック"/>
      <family val="3"/>
      <charset val="128"/>
    </font>
    <font>
      <b/>
      <sz val="11"/>
      <color rgb="FFFF0000"/>
      <name val="ＭＳ Ｐゴシック"/>
      <family val="3"/>
      <charset val="128"/>
    </font>
    <font>
      <sz val="11"/>
      <name val="ＭＳ Ｐゴシック"/>
      <family val="3"/>
      <charset val="128"/>
    </font>
    <font>
      <sz val="10"/>
      <color indexed="81"/>
      <name val="MS P ゴシック"/>
      <family val="3"/>
      <charset val="128"/>
    </font>
    <font>
      <sz val="11"/>
      <name val="ＭＳ 明朝"/>
      <family val="1"/>
      <charset val="128"/>
    </font>
    <font>
      <sz val="13"/>
      <name val="ＭＳ 明朝"/>
      <family val="1"/>
      <charset val="128"/>
    </font>
    <font>
      <sz val="10"/>
      <name val="ＭＳ 明朝"/>
      <family val="1"/>
      <charset val="128"/>
    </font>
    <font>
      <sz val="10.5"/>
      <name val="ＭＳ 明朝"/>
      <family val="1"/>
      <charset val="128"/>
    </font>
    <font>
      <sz val="8"/>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double">
        <color indexed="64"/>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left style="thin">
        <color indexed="64"/>
      </left>
      <right style="thin">
        <color indexed="64"/>
      </right>
      <top/>
      <bottom/>
      <diagonal/>
    </border>
  </borders>
  <cellStyleXfs count="3">
    <xf numFmtId="0" fontId="0" fillId="0" borderId="0"/>
    <xf numFmtId="38" fontId="14" fillId="0" borderId="0" applyFont="0" applyFill="0" applyBorder="0" applyAlignment="0" applyProtection="0">
      <alignment vertical="center"/>
    </xf>
    <xf numFmtId="0" fontId="14" fillId="0" borderId="0"/>
  </cellStyleXfs>
  <cellXfs count="136">
    <xf numFmtId="0" fontId="0" fillId="0" borderId="0" xfId="0"/>
    <xf numFmtId="0" fontId="1" fillId="2" borderId="1" xfId="0"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vertical="center" wrapText="1"/>
    </xf>
    <xf numFmtId="0" fontId="0"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0" fillId="0" borderId="0" xfId="0" applyFont="1" applyAlignment="1">
      <alignment vertical="center" wrapText="1"/>
    </xf>
    <xf numFmtId="0" fontId="6" fillId="0" borderId="1" xfId="0" applyFont="1" applyFill="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Alignment="1">
      <alignment horizontal="center" vertical="center"/>
    </xf>
    <xf numFmtId="0" fontId="10" fillId="0" borderId="0" xfId="0" applyFont="1" applyAlignment="1">
      <alignment horizontal="right" vertical="center"/>
    </xf>
    <xf numFmtId="0" fontId="10" fillId="0" borderId="0" xfId="0" applyFont="1" applyFill="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2"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2" fillId="0" borderId="0" xfId="0" applyFont="1" applyAlignment="1" applyProtection="1">
      <alignment vertical="center" wrapText="1"/>
    </xf>
    <xf numFmtId="0" fontId="0" fillId="0" borderId="1" xfId="0" applyFont="1" applyBorder="1" applyAlignment="1" applyProtection="1">
      <alignment horizontal="center" vertical="center" wrapText="1"/>
    </xf>
    <xf numFmtId="0" fontId="7" fillId="0" borderId="8" xfId="0" applyFont="1" applyBorder="1" applyAlignment="1" applyProtection="1">
      <alignment horizontal="center" vertical="center" textRotation="255"/>
    </xf>
    <xf numFmtId="0" fontId="0"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textRotation="255" wrapText="1"/>
    </xf>
    <xf numFmtId="0" fontId="3" fillId="0" borderId="0" xfId="0" applyFont="1" applyAlignment="1" applyProtection="1">
      <alignment horizontal="center" vertical="center" wrapText="1"/>
    </xf>
    <xf numFmtId="0" fontId="5" fillId="0" borderId="1" xfId="0" applyFont="1" applyBorder="1" applyAlignment="1" applyProtection="1">
      <alignment horizontal="center" vertical="center" wrapText="1"/>
    </xf>
    <xf numFmtId="0" fontId="7" fillId="0" borderId="1" xfId="0" applyFont="1" applyBorder="1" applyAlignment="1" applyProtection="1">
      <alignment vertical="center" wrapText="1"/>
    </xf>
    <xf numFmtId="0" fontId="0" fillId="3" borderId="3" xfId="0"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0" fillId="3" borderId="3"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7" fillId="0" borderId="10" xfId="0" applyFont="1" applyBorder="1" applyAlignment="1" applyProtection="1">
      <alignment vertical="center" wrapText="1"/>
    </xf>
    <xf numFmtId="0" fontId="0" fillId="0" borderId="4" xfId="0" applyFont="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Alignment="1" applyProtection="1">
      <alignment horizontal="center" vertical="center"/>
    </xf>
    <xf numFmtId="0" fontId="0" fillId="0" borderId="0" xfId="0"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horizontal="right" vertical="center"/>
    </xf>
    <xf numFmtId="0" fontId="11" fillId="3" borderId="1" xfId="0" applyFont="1" applyFill="1" applyBorder="1" applyAlignment="1" applyProtection="1">
      <alignment vertical="center"/>
    </xf>
    <xf numFmtId="0" fontId="11" fillId="0" borderId="11" xfId="0" applyFont="1" applyBorder="1" applyAlignment="1" applyProtection="1">
      <alignment vertical="center"/>
    </xf>
    <xf numFmtId="0" fontId="5" fillId="0" borderId="0" xfId="0" applyFont="1" applyAlignment="1" applyProtection="1">
      <alignment horizontal="justify" vertical="center"/>
    </xf>
    <xf numFmtId="0" fontId="10" fillId="0" borderId="0" xfId="0" applyFont="1" applyAlignment="1" applyProtection="1">
      <alignment horizontal="right" vertical="center"/>
    </xf>
    <xf numFmtId="0" fontId="10" fillId="0" borderId="0" xfId="0" applyFont="1" applyFill="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9" fillId="0" borderId="0" xfId="0" applyFont="1" applyAlignment="1" applyProtection="1">
      <alignment horizontal="right" vertical="center"/>
    </xf>
    <xf numFmtId="0" fontId="9" fillId="0" borderId="0" xfId="0" applyFont="1" applyAlignment="1" applyProtection="1">
      <alignment horizontal="left" vertical="center"/>
    </xf>
    <xf numFmtId="0" fontId="0"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0" borderId="1" xfId="0" applyFont="1" applyBorder="1" applyAlignment="1" applyProtection="1">
      <alignment vertical="center"/>
    </xf>
    <xf numFmtId="0" fontId="5" fillId="0" borderId="0" xfId="0" applyFont="1" applyAlignment="1" applyProtection="1">
      <alignment horizontal="center" vertical="center" wrapText="1"/>
    </xf>
    <xf numFmtId="0" fontId="5" fillId="0" borderId="0" xfId="0" applyFont="1" applyAlignment="1" applyProtection="1">
      <alignment vertical="center" wrapText="1"/>
    </xf>
    <xf numFmtId="0" fontId="7" fillId="0" borderId="7" xfId="0" applyFont="1" applyBorder="1" applyAlignment="1" applyProtection="1">
      <alignment horizontal="left" vertical="center" wrapText="1"/>
    </xf>
    <xf numFmtId="0" fontId="12" fillId="0" borderId="1" xfId="0" applyFont="1" applyBorder="1" applyAlignment="1" applyProtection="1">
      <alignment vertical="center"/>
    </xf>
    <xf numFmtId="0" fontId="12" fillId="0" borderId="1" xfId="0" applyFont="1" applyBorder="1" applyAlignment="1" applyProtection="1">
      <alignment vertical="center" wrapText="1"/>
    </xf>
    <xf numFmtId="0" fontId="0" fillId="0" borderId="0" xfId="0" applyFont="1" applyAlignment="1" applyProtection="1">
      <alignment horizontal="center" vertical="center" wrapText="1"/>
    </xf>
    <xf numFmtId="0" fontId="6" fillId="0" borderId="1" xfId="0" applyFont="1" applyBorder="1" applyAlignment="1" applyProtection="1">
      <alignment horizontal="left" vertical="center" wrapText="1"/>
    </xf>
    <xf numFmtId="0" fontId="0" fillId="0" borderId="0" xfId="0" applyFont="1" applyAlignment="1" applyProtection="1">
      <alignment vertical="center" wrapText="1"/>
    </xf>
    <xf numFmtId="0" fontId="6" fillId="0" borderId="1" xfId="0" applyFont="1" applyFill="1" applyBorder="1" applyAlignment="1" applyProtection="1">
      <alignment horizontal="left" vertical="center" wrapText="1"/>
    </xf>
    <xf numFmtId="0" fontId="10" fillId="0" borderId="0" xfId="0" applyFont="1" applyBorder="1" applyAlignment="1">
      <alignment horizontal="left" vertical="center"/>
    </xf>
    <xf numFmtId="0" fontId="0" fillId="0" borderId="1" xfId="0" applyFont="1" applyBorder="1" applyAlignment="1">
      <alignment horizontal="center" vertical="center"/>
    </xf>
    <xf numFmtId="0" fontId="1" fillId="2" borderId="2" xfId="0" applyFont="1" applyFill="1" applyBorder="1" applyAlignment="1">
      <alignment horizontal="center" vertical="center"/>
    </xf>
    <xf numFmtId="0" fontId="0" fillId="0" borderId="2" xfId="0" applyFont="1" applyBorder="1" applyAlignment="1">
      <alignment horizontal="center" vertical="center"/>
    </xf>
    <xf numFmtId="0" fontId="10" fillId="0" borderId="0" xfId="0" applyFont="1" applyBorder="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4" fillId="0" borderId="0" xfId="2" applyProtection="1"/>
    <xf numFmtId="0" fontId="14" fillId="0" borderId="0" xfId="2" applyFont="1" applyProtection="1"/>
    <xf numFmtId="0" fontId="14" fillId="0" borderId="0" xfId="2" applyFont="1" applyFill="1" applyProtection="1"/>
    <xf numFmtId="0" fontId="14" fillId="0" borderId="0" xfId="2" applyFont="1" applyFill="1" applyBorder="1" applyProtection="1"/>
    <xf numFmtId="0" fontId="12" fillId="0" borderId="0" xfId="2" applyFont="1" applyFill="1" applyBorder="1" applyAlignment="1" applyProtection="1">
      <alignment shrinkToFit="1"/>
    </xf>
    <xf numFmtId="0" fontId="14" fillId="0" borderId="0" xfId="2" applyFill="1" applyBorder="1" applyProtection="1"/>
    <xf numFmtId="38" fontId="14" fillId="0" borderId="0" xfId="1" applyFont="1" applyFill="1" applyBorder="1" applyAlignment="1" applyProtection="1"/>
    <xf numFmtId="0" fontId="16" fillId="0" borderId="0" xfId="2" applyFont="1" applyProtection="1"/>
    <xf numFmtId="0" fontId="16" fillId="0" borderId="0" xfId="2" applyFont="1" applyAlignment="1" applyProtection="1">
      <alignment vertical="top"/>
    </xf>
    <xf numFmtId="0" fontId="18" fillId="0" borderId="1" xfId="0" applyFont="1" applyBorder="1" applyAlignment="1">
      <alignment vertical="center" wrapText="1"/>
    </xf>
    <xf numFmtId="0" fontId="16" fillId="0" borderId="2" xfId="0" applyFont="1" applyBorder="1" applyAlignment="1">
      <alignment horizontal="center" vertical="center" wrapText="1"/>
    </xf>
    <xf numFmtId="0" fontId="16" fillId="3"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6" fillId="3" borderId="1" xfId="0"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6" fillId="3" borderId="9" xfId="0" applyFont="1" applyFill="1" applyBorder="1" applyAlignment="1" applyProtection="1">
      <alignment horizontal="center" vertical="center" wrapText="1"/>
      <protection locked="0"/>
    </xf>
    <xf numFmtId="0" fontId="18" fillId="0" borderId="9" xfId="0" applyFont="1" applyBorder="1" applyAlignment="1">
      <alignment horizontal="center" vertical="center" wrapText="1"/>
    </xf>
    <xf numFmtId="0" fontId="16" fillId="0" borderId="1" xfId="0" applyFont="1" applyBorder="1" applyAlignment="1" applyProtection="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vertical="center" wrapText="1"/>
    </xf>
    <xf numFmtId="0" fontId="16" fillId="0" borderId="4" xfId="0" applyFont="1" applyBorder="1" applyAlignment="1">
      <alignment horizontal="center" vertical="center" wrapText="1"/>
    </xf>
    <xf numFmtId="0" fontId="16" fillId="3" borderId="5" xfId="0" applyFont="1" applyFill="1" applyBorder="1" applyAlignment="1" applyProtection="1">
      <alignment horizontal="center" vertical="center" wrapText="1"/>
      <protection locked="0"/>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20" fillId="0" borderId="1" xfId="0" applyFont="1" applyBorder="1" applyAlignment="1">
      <alignment horizontal="center" vertical="center" textRotation="255" wrapText="1"/>
    </xf>
    <xf numFmtId="0" fontId="19" fillId="0" borderId="16"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8" xfId="0" applyFont="1" applyBorder="1" applyAlignment="1">
      <alignment horizontal="center" vertical="center" textRotation="255"/>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 xfId="0" applyFont="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16" fillId="3" borderId="0" xfId="2" applyFont="1" applyFill="1" applyAlignment="1" applyProtection="1">
      <alignment horizontal="right" vertical="top"/>
      <protection locked="0"/>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10" xfId="0" applyFont="1" applyBorder="1" applyAlignment="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7" fillId="0" borderId="10" xfId="0" applyFont="1" applyBorder="1" applyAlignment="1" applyProtection="1">
      <alignment horizontal="center" vertical="center" wrapText="1"/>
    </xf>
  </cellXfs>
  <cellStyles count="3">
    <cellStyle name="桁区切り" xfId="1" builtinId="6"/>
    <cellStyle name="標準" xfId="0" builtinId="0"/>
    <cellStyle name="標準_算定表管理画面サンプル" xfId="2"/>
  </cellStyles>
  <dxfs count="5">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s>
  <tableStyles count="0" defaultTableStyle="TableStyleMedium9" defaultPivotStyle="PivotStyleLight16"/>
  <colors>
    <mruColors>
      <color rgb="FFFFAFA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0</xdr:rowOff>
    </xdr:from>
    <xdr:to>
      <xdr:col>1</xdr:col>
      <xdr:colOff>381000</xdr:colOff>
      <xdr:row>2</xdr:row>
      <xdr:rowOff>0</xdr:rowOff>
    </xdr:to>
    <xdr:sp macro="" textlink="">
      <xdr:nvSpPr>
        <xdr:cNvPr id="2" name="正方形/長方形 1"/>
        <xdr:cNvSpPr/>
      </xdr:nvSpPr>
      <xdr:spPr>
        <a:xfrm>
          <a:off x="285750" y="161925"/>
          <a:ext cx="371475" cy="200025"/>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K35"/>
  <sheetViews>
    <sheetView showGridLines="0" tabSelected="1" zoomScaleNormal="100" zoomScaleSheetLayoutView="80" zoomScalePageLayoutView="80" workbookViewId="0">
      <selection activeCell="I12" sqref="I12:J12"/>
    </sheetView>
  </sheetViews>
  <sheetFormatPr defaultColWidth="9" defaultRowHeight="13.2"/>
  <cols>
    <col min="1" max="1" width="3.6640625" style="2" customWidth="1"/>
    <col min="2" max="2" width="18.6640625" style="4" customWidth="1"/>
    <col min="3" max="4" width="4.109375" style="2" customWidth="1"/>
    <col min="5" max="5" width="16.6640625" style="2" customWidth="1"/>
    <col min="6" max="6" width="4.109375" style="2" customWidth="1"/>
    <col min="7" max="7" width="16.6640625" style="2" customWidth="1"/>
    <col min="8" max="8" width="4.109375" style="2" customWidth="1"/>
    <col min="9" max="9" width="16.6640625" style="2" customWidth="1"/>
    <col min="10" max="11" width="5.6640625" style="2" customWidth="1"/>
    <col min="12" max="12" width="40.6640625" style="3" customWidth="1"/>
    <col min="13" max="16384" width="9" style="4"/>
  </cols>
  <sheetData>
    <row r="2" spans="1:37" s="10" customFormat="1" ht="15.75" customHeight="1">
      <c r="A2" s="12" t="s">
        <v>78</v>
      </c>
      <c r="B2" s="13" t="s">
        <v>125</v>
      </c>
      <c r="C2" s="72"/>
      <c r="D2" s="72"/>
      <c r="E2" s="72"/>
      <c r="F2" s="72"/>
      <c r="G2" s="72"/>
      <c r="H2" s="72"/>
      <c r="I2" s="72"/>
      <c r="J2" s="72"/>
      <c r="K2" s="72"/>
    </row>
    <row r="3" spans="1:37" s="10" customFormat="1" ht="15.75" customHeight="1">
      <c r="A3" s="12"/>
      <c r="B3" s="13" t="s">
        <v>124</v>
      </c>
      <c r="C3" s="14"/>
      <c r="D3" s="14"/>
      <c r="E3" s="14"/>
      <c r="F3" s="14"/>
      <c r="G3" s="14"/>
      <c r="H3" s="14"/>
      <c r="I3" s="15"/>
      <c r="J3" s="14"/>
      <c r="K3" s="14"/>
    </row>
    <row r="4" spans="1:37" s="10" customFormat="1" ht="15.75" customHeight="1">
      <c r="A4" s="12"/>
      <c r="B4" s="13"/>
      <c r="C4" s="68"/>
      <c r="D4" s="68"/>
      <c r="E4" s="68"/>
      <c r="F4" s="68"/>
      <c r="G4" s="68"/>
      <c r="H4" s="68"/>
      <c r="I4" s="15"/>
      <c r="J4" s="68"/>
      <c r="K4" s="68"/>
    </row>
    <row r="5" spans="1:37" s="10" customFormat="1" ht="15.75" customHeight="1">
      <c r="A5" s="73" t="s">
        <v>78</v>
      </c>
      <c r="B5" s="74" t="s">
        <v>126</v>
      </c>
      <c r="C5" s="11"/>
      <c r="I5" s="11"/>
      <c r="J5" s="2"/>
    </row>
    <row r="6" spans="1:37" s="10" customFormat="1" ht="15.75" customHeight="1">
      <c r="A6" s="114" t="s">
        <v>47</v>
      </c>
      <c r="B6" s="114"/>
      <c r="C6" s="70" t="s">
        <v>79</v>
      </c>
      <c r="D6" s="105" t="s">
        <v>47</v>
      </c>
      <c r="E6" s="106"/>
      <c r="F6" s="1" t="s">
        <v>79</v>
      </c>
      <c r="H6" s="11"/>
      <c r="I6" s="2"/>
    </row>
    <row r="7" spans="1:37" s="10" customFormat="1" ht="15.75" customHeight="1">
      <c r="A7" s="115" t="s">
        <v>48</v>
      </c>
      <c r="B7" s="115"/>
      <c r="C7" s="71">
        <v>18</v>
      </c>
      <c r="D7" s="107" t="s">
        <v>49</v>
      </c>
      <c r="E7" s="108"/>
      <c r="F7" s="69">
        <v>54</v>
      </c>
      <c r="H7" s="11"/>
      <c r="I7" s="2"/>
    </row>
    <row r="8" spans="1:37" s="10" customFormat="1" ht="15.75" customHeight="1">
      <c r="A8" s="115" t="s">
        <v>50</v>
      </c>
      <c r="B8" s="115"/>
      <c r="C8" s="71">
        <v>27</v>
      </c>
      <c r="D8" s="107" t="s">
        <v>51</v>
      </c>
      <c r="E8" s="108"/>
      <c r="F8" s="69">
        <v>63</v>
      </c>
      <c r="H8" s="11"/>
      <c r="I8" s="2"/>
    </row>
    <row r="9" spans="1:37" s="10" customFormat="1" ht="15.75" customHeight="1">
      <c r="A9" s="115" t="s">
        <v>52</v>
      </c>
      <c r="B9" s="115"/>
      <c r="C9" s="71">
        <v>36</v>
      </c>
      <c r="D9" s="107" t="s">
        <v>53</v>
      </c>
      <c r="E9" s="108"/>
      <c r="F9" s="69">
        <v>72</v>
      </c>
      <c r="H9" s="11"/>
      <c r="I9" s="2"/>
    </row>
    <row r="10" spans="1:37" s="10" customFormat="1" ht="15.75" customHeight="1">
      <c r="A10" s="115" t="s">
        <v>54</v>
      </c>
      <c r="B10" s="115"/>
      <c r="C10" s="71">
        <v>45</v>
      </c>
      <c r="D10" s="107" t="s">
        <v>55</v>
      </c>
      <c r="E10" s="108"/>
      <c r="F10" s="69">
        <v>81</v>
      </c>
      <c r="H10" s="11"/>
      <c r="I10" s="2"/>
    </row>
    <row r="11" spans="1:37" s="10" customFormat="1" ht="15.75" customHeight="1">
      <c r="B11" s="11"/>
      <c r="C11" s="11"/>
      <c r="I11" s="11"/>
      <c r="J11" s="2"/>
    </row>
    <row r="12" spans="1:37" s="75" customFormat="1" ht="31.5" customHeight="1">
      <c r="A12" s="82"/>
      <c r="B12" s="82"/>
      <c r="C12" s="82"/>
      <c r="D12" s="82"/>
      <c r="E12" s="82"/>
      <c r="F12" s="82"/>
      <c r="G12" s="83"/>
      <c r="H12" s="83"/>
      <c r="I12" s="116" t="s">
        <v>129</v>
      </c>
      <c r="J12" s="116"/>
      <c r="K12" s="76"/>
      <c r="L12" s="76"/>
      <c r="M12" s="76"/>
      <c r="N12" s="76"/>
      <c r="O12" s="76"/>
      <c r="P12" s="76"/>
      <c r="V12" s="77"/>
      <c r="W12" s="78"/>
      <c r="X12" s="78"/>
      <c r="Y12" s="78"/>
      <c r="Z12" s="78"/>
      <c r="AA12" s="79"/>
      <c r="AB12" s="79"/>
      <c r="AC12" s="79"/>
      <c r="AD12" s="79"/>
      <c r="AE12" s="79"/>
      <c r="AF12" s="80"/>
      <c r="AG12" s="80"/>
      <c r="AH12" s="81"/>
      <c r="AI12" s="81"/>
      <c r="AJ12" s="81"/>
      <c r="AK12" s="81"/>
    </row>
    <row r="13" spans="1:37" ht="48.75" customHeight="1">
      <c r="A13" s="109" t="s">
        <v>25</v>
      </c>
      <c r="B13" s="109"/>
      <c r="C13" s="109"/>
      <c r="D13" s="109"/>
      <c r="E13" s="109"/>
      <c r="F13" s="109"/>
      <c r="G13" s="109"/>
      <c r="H13" s="109"/>
      <c r="I13" s="109"/>
      <c r="J13" s="109"/>
    </row>
    <row r="14" spans="1:37" s="5" customFormat="1" ht="60.75" customHeight="1">
      <c r="A14" s="110" t="s">
        <v>39</v>
      </c>
      <c r="B14" s="110"/>
      <c r="C14" s="104" t="s">
        <v>38</v>
      </c>
      <c r="D14" s="111" t="s">
        <v>130</v>
      </c>
      <c r="E14" s="112"/>
      <c r="F14" s="113" t="s">
        <v>131</v>
      </c>
      <c r="G14" s="112"/>
      <c r="H14" s="113" t="s">
        <v>132</v>
      </c>
      <c r="I14" s="112"/>
      <c r="J14" s="99" t="s">
        <v>0</v>
      </c>
      <c r="L14" s="6" t="s">
        <v>127</v>
      </c>
    </row>
    <row r="15" spans="1:37" s="8" customFormat="1" ht="30" customHeight="1">
      <c r="A15" s="100" t="s">
        <v>133</v>
      </c>
      <c r="B15" s="84" t="s">
        <v>1</v>
      </c>
      <c r="C15" s="85">
        <v>1</v>
      </c>
      <c r="D15" s="86"/>
      <c r="E15" s="87" t="s">
        <v>12</v>
      </c>
      <c r="F15" s="88"/>
      <c r="G15" s="87" t="s">
        <v>17</v>
      </c>
      <c r="H15" s="88"/>
      <c r="I15" s="87" t="s">
        <v>21</v>
      </c>
      <c r="J15" s="89">
        <f>IF(OR(D15&amp;F15&amp;H15="",D15&amp;F15&amp;H15="○"),IF(D15="○",C15*1,IF(F15="○",C15*2,IF(H15="○",C15*3,0))),"エラー")</f>
        <v>0</v>
      </c>
      <c r="K15" s="5" t="s">
        <v>61</v>
      </c>
      <c r="L15" s="7"/>
    </row>
    <row r="16" spans="1:37" s="8" customFormat="1" ht="30" customHeight="1">
      <c r="A16" s="100" t="s">
        <v>134</v>
      </c>
      <c r="B16" s="84" t="s">
        <v>63</v>
      </c>
      <c r="C16" s="85">
        <v>2</v>
      </c>
      <c r="D16" s="86"/>
      <c r="E16" s="87" t="s">
        <v>26</v>
      </c>
      <c r="F16" s="88"/>
      <c r="G16" s="87" t="s">
        <v>18</v>
      </c>
      <c r="H16" s="88"/>
      <c r="I16" s="87" t="s">
        <v>22</v>
      </c>
      <c r="J16" s="89">
        <f t="shared" ref="J16:J19" si="0">IF(OR(D16&amp;F16&amp;H16="",D16&amp;F16&amp;H16="○"),IF(D16="○",C16*1,IF(F16="○",C16*2,IF(H16="○",C16*3,0))),"エラー")</f>
        <v>0</v>
      </c>
      <c r="K16" s="5" t="s">
        <v>61</v>
      </c>
      <c r="L16" s="7"/>
    </row>
    <row r="17" spans="1:12" s="8" customFormat="1" ht="42" customHeight="1">
      <c r="A17" s="100" t="s">
        <v>135</v>
      </c>
      <c r="B17" s="84" t="s">
        <v>2</v>
      </c>
      <c r="C17" s="85">
        <v>3</v>
      </c>
      <c r="D17" s="86"/>
      <c r="E17" s="87" t="s">
        <v>160</v>
      </c>
      <c r="F17" s="88"/>
      <c r="G17" s="87" t="s">
        <v>156</v>
      </c>
      <c r="H17" s="90"/>
      <c r="I17" s="91" t="s">
        <v>157</v>
      </c>
      <c r="J17" s="92">
        <f>IF(OR(D17&amp;F17&amp;H17="",AND(D17&amp;F17="○",H17=""),AND(D17&amp;F17="",H17&lt;&gt;"")),IF(D17="○",C17*1,IF(F17="○",C17*2,IF(H17="○",C17*3,IF(H17&lt;&gt;"",H17,0)))),"エラー")</f>
        <v>0</v>
      </c>
      <c r="K17" s="5" t="s">
        <v>61</v>
      </c>
      <c r="L17" s="7"/>
    </row>
    <row r="18" spans="1:12" s="8" customFormat="1" ht="30" customHeight="1">
      <c r="A18" s="101" t="s">
        <v>136</v>
      </c>
      <c r="B18" s="84" t="s">
        <v>3</v>
      </c>
      <c r="C18" s="85">
        <v>1</v>
      </c>
      <c r="D18" s="86"/>
      <c r="E18" s="87" t="s">
        <v>13</v>
      </c>
      <c r="F18" s="88"/>
      <c r="G18" s="87" t="s">
        <v>159</v>
      </c>
      <c r="H18" s="88"/>
      <c r="I18" s="87" t="s">
        <v>158</v>
      </c>
      <c r="J18" s="89">
        <f t="shared" si="0"/>
        <v>0</v>
      </c>
      <c r="K18" s="5" t="s">
        <v>61</v>
      </c>
      <c r="L18" s="7"/>
    </row>
    <row r="19" spans="1:12" s="8" customFormat="1" ht="30" customHeight="1">
      <c r="A19" s="100" t="s">
        <v>137</v>
      </c>
      <c r="B19" s="84" t="s">
        <v>4</v>
      </c>
      <c r="C19" s="85">
        <v>1</v>
      </c>
      <c r="D19" s="86"/>
      <c r="E19" s="87" t="s">
        <v>14</v>
      </c>
      <c r="F19" s="88"/>
      <c r="G19" s="87" t="s">
        <v>19</v>
      </c>
      <c r="H19" s="88"/>
      <c r="I19" s="87" t="s">
        <v>23</v>
      </c>
      <c r="J19" s="89">
        <f t="shared" si="0"/>
        <v>0</v>
      </c>
      <c r="K19" s="5" t="s">
        <v>61</v>
      </c>
      <c r="L19" s="7"/>
    </row>
    <row r="20" spans="1:12" s="8" customFormat="1" ht="30" customHeight="1">
      <c r="A20" s="101" t="s">
        <v>138</v>
      </c>
      <c r="B20" s="84" t="s">
        <v>5</v>
      </c>
      <c r="C20" s="85">
        <v>2</v>
      </c>
      <c r="D20" s="117"/>
      <c r="E20" s="118"/>
      <c r="F20" s="88"/>
      <c r="G20" s="87" t="s">
        <v>163</v>
      </c>
      <c r="H20" s="88"/>
      <c r="I20" s="87" t="s">
        <v>161</v>
      </c>
      <c r="J20" s="89">
        <f>IF(OR(F20&amp;H20="",F20&amp;H20="○"),IF(F20="○",C20*2,IF(H20="○",C20*3,0)),"エラー")</f>
        <v>0</v>
      </c>
      <c r="K20" s="5" t="s">
        <v>61</v>
      </c>
      <c r="L20" s="7"/>
    </row>
    <row r="21" spans="1:12" s="8" customFormat="1" ht="30" customHeight="1">
      <c r="A21" s="100" t="s">
        <v>139</v>
      </c>
      <c r="B21" s="84" t="s">
        <v>6</v>
      </c>
      <c r="C21" s="85">
        <v>2</v>
      </c>
      <c r="D21" s="117"/>
      <c r="E21" s="118"/>
      <c r="F21" s="88"/>
      <c r="G21" s="87" t="s">
        <v>164</v>
      </c>
      <c r="H21" s="88"/>
      <c r="I21" s="87" t="s">
        <v>162</v>
      </c>
      <c r="J21" s="89">
        <f t="shared" ref="J21:J22" si="1">IF(OR(F21&amp;H21="",F21&amp;H21="○"),IF(F21="○",C21*2,IF(H21="○",C21*3,0)),"エラー")</f>
        <v>0</v>
      </c>
      <c r="K21" s="5" t="s">
        <v>61</v>
      </c>
      <c r="L21" s="7"/>
    </row>
    <row r="22" spans="1:12" s="8" customFormat="1" ht="30" customHeight="1">
      <c r="A22" s="102" t="s">
        <v>140</v>
      </c>
      <c r="B22" s="84" t="s">
        <v>42</v>
      </c>
      <c r="C22" s="85">
        <v>2</v>
      </c>
      <c r="D22" s="117"/>
      <c r="E22" s="118"/>
      <c r="F22" s="88"/>
      <c r="G22" s="87" t="s">
        <v>165</v>
      </c>
      <c r="H22" s="88"/>
      <c r="I22" s="87" t="s">
        <v>161</v>
      </c>
      <c r="J22" s="89">
        <f t="shared" si="1"/>
        <v>0</v>
      </c>
      <c r="K22" s="5" t="s">
        <v>61</v>
      </c>
      <c r="L22" s="7"/>
    </row>
    <row r="23" spans="1:12" s="8" customFormat="1" ht="30" customHeight="1">
      <c r="A23" s="101" t="s">
        <v>70</v>
      </c>
      <c r="B23" s="84" t="s">
        <v>167</v>
      </c>
      <c r="C23" s="85">
        <v>2</v>
      </c>
      <c r="D23" s="86"/>
      <c r="E23" s="93" t="s">
        <v>15</v>
      </c>
      <c r="F23" s="121"/>
      <c r="G23" s="122"/>
      <c r="H23" s="122"/>
      <c r="I23" s="118"/>
      <c r="J23" s="92">
        <f>IF(OR(D23="",D23="○"),IF(D23="○",C23*1,0),"エラー")</f>
        <v>0</v>
      </c>
      <c r="K23" s="5" t="s">
        <v>61</v>
      </c>
      <c r="L23" s="7"/>
    </row>
    <row r="24" spans="1:12" s="8" customFormat="1" ht="30" customHeight="1">
      <c r="A24" s="100" t="s">
        <v>141</v>
      </c>
      <c r="B24" s="84" t="s">
        <v>41</v>
      </c>
      <c r="C24" s="85">
        <v>2</v>
      </c>
      <c r="D24" s="86"/>
      <c r="E24" s="93" t="s">
        <v>15</v>
      </c>
      <c r="F24" s="121"/>
      <c r="G24" s="122"/>
      <c r="H24" s="122"/>
      <c r="I24" s="118"/>
      <c r="J24" s="92">
        <f>IF(OR(D24="",D24="○"),IF(D24="○",C24*1,0),"エラー")</f>
        <v>0</v>
      </c>
      <c r="K24" s="5" t="s">
        <v>61</v>
      </c>
      <c r="L24" s="9"/>
    </row>
    <row r="25" spans="1:12" s="8" customFormat="1" ht="30" customHeight="1">
      <c r="A25" s="100" t="s">
        <v>142</v>
      </c>
      <c r="B25" s="84" t="s">
        <v>7</v>
      </c>
      <c r="C25" s="85">
        <v>3</v>
      </c>
      <c r="D25" s="117"/>
      <c r="E25" s="118"/>
      <c r="F25" s="88"/>
      <c r="G25" s="87" t="s">
        <v>20</v>
      </c>
      <c r="H25" s="88"/>
      <c r="I25" s="87" t="s">
        <v>24</v>
      </c>
      <c r="J25" s="89">
        <f t="shared" ref="J25" si="2">IF(OR(F25&amp;H25="",F25&amp;H25="○"),IF(F25="○",C25*2,IF(H25="○",C25*3,0)),"エラー")</f>
        <v>0</v>
      </c>
      <c r="K25" s="5" t="s">
        <v>61</v>
      </c>
      <c r="L25" s="7"/>
    </row>
    <row r="26" spans="1:12" s="8" customFormat="1" ht="30" customHeight="1">
      <c r="A26" s="100" t="s">
        <v>143</v>
      </c>
      <c r="B26" s="84" t="s">
        <v>8</v>
      </c>
      <c r="C26" s="85">
        <v>2</v>
      </c>
      <c r="D26" s="86"/>
      <c r="E26" s="87" t="s">
        <v>155</v>
      </c>
      <c r="F26" s="88"/>
      <c r="G26" s="87" t="s">
        <v>154</v>
      </c>
      <c r="H26" s="88"/>
      <c r="I26" s="87" t="s">
        <v>153</v>
      </c>
      <c r="J26" s="89">
        <f t="shared" ref="J26:J29" si="3">IF(OR(D26&amp;F26&amp;H26="",D26&amp;F26&amp;H26="○"),IF(D26="○",C26*1,IF(F26="○",C26*2,IF(H26="○",C26*3,0))),"エラー")</f>
        <v>0</v>
      </c>
      <c r="K26" s="5" t="s">
        <v>61</v>
      </c>
      <c r="L26" s="7"/>
    </row>
    <row r="27" spans="1:12" s="8" customFormat="1" ht="30" customHeight="1">
      <c r="A27" s="100" t="s">
        <v>144</v>
      </c>
      <c r="B27" s="84" t="s">
        <v>9</v>
      </c>
      <c r="C27" s="85">
        <v>2</v>
      </c>
      <c r="D27" s="86"/>
      <c r="E27" s="87" t="s">
        <v>155</v>
      </c>
      <c r="F27" s="88"/>
      <c r="G27" s="87" t="s">
        <v>154</v>
      </c>
      <c r="H27" s="88"/>
      <c r="I27" s="87" t="s">
        <v>153</v>
      </c>
      <c r="J27" s="89">
        <f t="shared" si="3"/>
        <v>0</v>
      </c>
      <c r="K27" s="5" t="s">
        <v>61</v>
      </c>
      <c r="L27" s="7"/>
    </row>
    <row r="28" spans="1:12" s="8" customFormat="1" ht="30" customHeight="1">
      <c r="A28" s="100" t="s">
        <v>145</v>
      </c>
      <c r="B28" s="84" t="s">
        <v>10</v>
      </c>
      <c r="C28" s="85">
        <v>1</v>
      </c>
      <c r="D28" s="86"/>
      <c r="E28" s="87" t="s">
        <v>149</v>
      </c>
      <c r="F28" s="88"/>
      <c r="G28" s="87" t="s">
        <v>150</v>
      </c>
      <c r="H28" s="88"/>
      <c r="I28" s="87" t="s">
        <v>152</v>
      </c>
      <c r="J28" s="89">
        <f t="shared" si="3"/>
        <v>0</v>
      </c>
      <c r="K28" s="5" t="s">
        <v>61</v>
      </c>
      <c r="L28" s="7"/>
    </row>
    <row r="29" spans="1:12" s="8" customFormat="1" ht="30" customHeight="1">
      <c r="A29" s="100" t="s">
        <v>146</v>
      </c>
      <c r="B29" s="84" t="s">
        <v>11</v>
      </c>
      <c r="C29" s="85">
        <v>1</v>
      </c>
      <c r="D29" s="86"/>
      <c r="E29" s="87">
        <v>1</v>
      </c>
      <c r="F29" s="88"/>
      <c r="G29" s="87">
        <v>2</v>
      </c>
      <c r="H29" s="88"/>
      <c r="I29" s="87" t="s">
        <v>151</v>
      </c>
      <c r="J29" s="89">
        <f t="shared" si="3"/>
        <v>0</v>
      </c>
      <c r="K29" s="5" t="s">
        <v>61</v>
      </c>
      <c r="L29" s="7"/>
    </row>
    <row r="30" spans="1:12" s="8" customFormat="1" ht="36" customHeight="1" thickBot="1">
      <c r="A30" s="103" t="s">
        <v>147</v>
      </c>
      <c r="B30" s="94" t="s">
        <v>166</v>
      </c>
      <c r="C30" s="95">
        <v>1</v>
      </c>
      <c r="D30" s="96"/>
      <c r="E30" s="123" t="s">
        <v>16</v>
      </c>
      <c r="F30" s="123"/>
      <c r="G30" s="123"/>
      <c r="H30" s="123"/>
      <c r="I30" s="123"/>
      <c r="J30" s="97">
        <f>IF(D30="",0,C30*D30)</f>
        <v>0</v>
      </c>
      <c r="K30" s="5" t="s">
        <v>61</v>
      </c>
      <c r="L30" s="7"/>
    </row>
    <row r="31" spans="1:12" s="8" customFormat="1" ht="30" customHeight="1" thickTop="1" thickBot="1">
      <c r="A31" s="119" t="s">
        <v>148</v>
      </c>
      <c r="B31" s="119"/>
      <c r="C31" s="119"/>
      <c r="D31" s="119"/>
      <c r="E31" s="119"/>
      <c r="F31" s="119"/>
      <c r="G31" s="119"/>
      <c r="H31" s="119"/>
      <c r="I31" s="120"/>
      <c r="J31" s="98">
        <f>SUM(J15:J30)</f>
        <v>0</v>
      </c>
      <c r="K31" s="5"/>
      <c r="L31" s="3"/>
    </row>
    <row r="33" spans="3:11" s="10" customFormat="1" ht="15.75" customHeight="1">
      <c r="C33" s="11"/>
      <c r="D33" s="11"/>
      <c r="J33" s="11"/>
      <c r="K33" s="2"/>
    </row>
    <row r="34" spans="3:11" s="10" customFormat="1" ht="15.75" customHeight="1">
      <c r="C34" s="11"/>
      <c r="D34" s="11"/>
      <c r="J34" s="11"/>
      <c r="K34" s="2"/>
    </row>
    <row r="35" spans="3:11" s="10" customFormat="1" ht="15.75" customHeight="1">
      <c r="C35" s="11"/>
      <c r="D35" s="11"/>
      <c r="J35" s="11"/>
      <c r="K35" s="2"/>
    </row>
  </sheetData>
  <sheetProtection password="CC39" sheet="1" selectLockedCells="1"/>
  <mergeCells count="24">
    <mergeCell ref="D20:E20"/>
    <mergeCell ref="A31:I31"/>
    <mergeCell ref="D21:E21"/>
    <mergeCell ref="D22:E22"/>
    <mergeCell ref="F23:I23"/>
    <mergeCell ref="F24:I24"/>
    <mergeCell ref="D25:E25"/>
    <mergeCell ref="E30:I30"/>
    <mergeCell ref="D6:E6"/>
    <mergeCell ref="D7:E7"/>
    <mergeCell ref="A13:J13"/>
    <mergeCell ref="A14:B14"/>
    <mergeCell ref="D14:E14"/>
    <mergeCell ref="F14:G14"/>
    <mergeCell ref="H14:I14"/>
    <mergeCell ref="A6:B6"/>
    <mergeCell ref="A7:B7"/>
    <mergeCell ref="A8:B8"/>
    <mergeCell ref="A9:B9"/>
    <mergeCell ref="A10:B10"/>
    <mergeCell ref="D8:E8"/>
    <mergeCell ref="D9:E9"/>
    <mergeCell ref="D10:E10"/>
    <mergeCell ref="I12:J12"/>
  </mergeCells>
  <phoneticPr fontId="1"/>
  <conditionalFormatting sqref="J15">
    <cfRule type="containsText" dxfId="4" priority="6" operator="containsText" text="エラー">
      <formula>NOT(ISERROR(SEARCH("エラー",J15)))</formula>
    </cfRule>
  </conditionalFormatting>
  <conditionalFormatting sqref="J25:J29 J16 J18:J22">
    <cfRule type="containsText" dxfId="3" priority="4" operator="containsText" text="エラー">
      <formula>NOT(ISERROR(SEARCH("エラー",J16)))</formula>
    </cfRule>
  </conditionalFormatting>
  <conditionalFormatting sqref="J23">
    <cfRule type="containsText" dxfId="2" priority="3" operator="containsText" text="エラー">
      <formula>NOT(ISERROR(SEARCH("エラー",J23)))</formula>
    </cfRule>
  </conditionalFormatting>
  <conditionalFormatting sqref="J24">
    <cfRule type="containsText" dxfId="1" priority="2" operator="containsText" text="エラー">
      <formula>NOT(ISERROR(SEARCH("エラー",J24)))</formula>
    </cfRule>
  </conditionalFormatting>
  <conditionalFormatting sqref="J17">
    <cfRule type="containsText" dxfId="0" priority="1" operator="containsText" text="エラー">
      <formula>NOT(ISERROR(SEARCH("エラー",J17)))</formula>
    </cfRule>
  </conditionalFormatting>
  <dataValidations count="3">
    <dataValidation type="list" allowBlank="1" showInputMessage="1" showErrorMessage="1" error="プルダウンより選択してください" sqref="D15:D19 F15:F22 H25:H29 D23:D24 D26:D29 F25:F29 H15:H16 H18:H22">
      <formula1>"○"</formula1>
    </dataValidation>
    <dataValidation type="list" allowBlank="1" showInputMessage="1" showErrorMessage="1" error="プルダウンより選択してください" sqref="H17">
      <formula1>"○,18,27,36,45,54,63,72,81"</formula1>
    </dataValidation>
    <dataValidation type="whole" imeMode="disabled" allowBlank="1" showInputMessage="1" showErrorMessage="1" error="1～72までの整数を入力してください" sqref="D30">
      <formula1>1</formula1>
      <formula2>72</formula2>
    </dataValidation>
  </dataValidations>
  <pageMargins left="0.55000000000000004" right="0.19685039370078741" top="0.59055118110236227" bottom="0.59055118110236227" header="0.51181102362204722" footer="0.51181102362204722"/>
  <pageSetup paperSize="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2"/>
  <sheetViews>
    <sheetView zoomScaleNormal="100" zoomScaleSheetLayoutView="80" zoomScalePageLayoutView="80" workbookViewId="0">
      <pane xSplit="2" ySplit="2" topLeftCell="C3" activePane="bottomRight" state="frozen"/>
      <selection pane="topRight" activeCell="C1" sqref="C1"/>
      <selection pane="bottomLeft" activeCell="A3" sqref="A3"/>
      <selection pane="bottomRight" activeCell="N17" sqref="N17"/>
    </sheetView>
  </sheetViews>
  <sheetFormatPr defaultColWidth="9" defaultRowHeight="13.2"/>
  <cols>
    <col min="1" max="1" width="3.44140625" style="59" customWidth="1"/>
    <col min="2" max="2" width="18.6640625" style="60" customWidth="1"/>
    <col min="3" max="4" width="4.109375" style="59" customWidth="1"/>
    <col min="5" max="5" width="16.6640625" style="59" customWidth="1"/>
    <col min="6" max="6" width="4.109375" style="59" customWidth="1"/>
    <col min="7" max="7" width="16.6640625" style="59" customWidth="1"/>
    <col min="8" max="8" width="4.109375" style="59" customWidth="1"/>
    <col min="9" max="9" width="16.6640625" style="59" customWidth="1"/>
    <col min="10" max="10" width="5.6640625" style="59" customWidth="1"/>
    <col min="11" max="11" width="5.6640625" style="16" customWidth="1"/>
    <col min="12" max="12" width="26.88671875" style="17" customWidth="1"/>
    <col min="13" max="13" width="9" style="18"/>
    <col min="14" max="14" width="68.77734375" style="18" customWidth="1"/>
    <col min="15" max="16384" width="9" style="18"/>
  </cols>
  <sheetData>
    <row r="1" spans="1:14" ht="48.75" customHeight="1">
      <c r="A1" s="126" t="s">
        <v>100</v>
      </c>
      <c r="B1" s="126"/>
      <c r="C1" s="126"/>
      <c r="D1" s="126"/>
      <c r="E1" s="126"/>
      <c r="F1" s="126"/>
      <c r="G1" s="126"/>
      <c r="H1" s="126"/>
      <c r="I1" s="126"/>
      <c r="J1" s="126"/>
    </row>
    <row r="2" spans="1:14" s="23" customFormat="1" ht="72.75" customHeight="1">
      <c r="A2" s="127" t="s">
        <v>39</v>
      </c>
      <c r="B2" s="127"/>
      <c r="C2" s="20" t="s">
        <v>38</v>
      </c>
      <c r="D2" s="128" t="s">
        <v>57</v>
      </c>
      <c r="E2" s="129"/>
      <c r="F2" s="130" t="s">
        <v>58</v>
      </c>
      <c r="G2" s="129"/>
      <c r="H2" s="130" t="s">
        <v>59</v>
      </c>
      <c r="I2" s="129"/>
      <c r="J2" s="22" t="s">
        <v>0</v>
      </c>
      <c r="L2" s="27" t="s">
        <v>37</v>
      </c>
      <c r="M2" s="64"/>
      <c r="N2" s="61" t="s">
        <v>115</v>
      </c>
    </row>
    <row r="3" spans="1:14" s="29" customFormat="1" ht="30" customHeight="1">
      <c r="A3" s="24" t="s">
        <v>60</v>
      </c>
      <c r="B3" s="25" t="s">
        <v>101</v>
      </c>
      <c r="C3" s="21">
        <v>1</v>
      </c>
      <c r="D3" s="26" t="s">
        <v>56</v>
      </c>
      <c r="E3" s="27" t="s">
        <v>12</v>
      </c>
      <c r="F3" s="28"/>
      <c r="G3" s="27" t="s">
        <v>17</v>
      </c>
      <c r="H3" s="28"/>
      <c r="I3" s="27" t="s">
        <v>21</v>
      </c>
      <c r="J3" s="19">
        <f>IF(D3="○",C3*1,IF(F3="○",C3*2,IF(H3="○",C3*3,0)))</f>
        <v>1</v>
      </c>
      <c r="K3" s="23" t="s">
        <v>34</v>
      </c>
      <c r="L3" s="65" t="s">
        <v>36</v>
      </c>
      <c r="M3" s="66"/>
      <c r="N3" s="62" t="s">
        <v>111</v>
      </c>
    </row>
    <row r="4" spans="1:14" s="29" customFormat="1" ht="30" customHeight="1">
      <c r="A4" s="24" t="s">
        <v>62</v>
      </c>
      <c r="B4" s="25" t="s">
        <v>63</v>
      </c>
      <c r="C4" s="21">
        <v>2</v>
      </c>
      <c r="D4" s="30"/>
      <c r="E4" s="27" t="s">
        <v>26</v>
      </c>
      <c r="F4" s="28"/>
      <c r="G4" s="27" t="s">
        <v>18</v>
      </c>
      <c r="H4" s="31" t="s">
        <v>56</v>
      </c>
      <c r="I4" s="27" t="s">
        <v>22</v>
      </c>
      <c r="J4" s="19">
        <f>IF(D4="○",C4*1,IF(F4="○",C4*2,IF(H4="○",C4*3,0)))</f>
        <v>6</v>
      </c>
      <c r="K4" s="23" t="s">
        <v>34</v>
      </c>
      <c r="L4" s="65" t="s">
        <v>35</v>
      </c>
      <c r="M4" s="66"/>
      <c r="N4" s="63" t="s">
        <v>112</v>
      </c>
    </row>
    <row r="5" spans="1:14" s="29" customFormat="1" ht="42" customHeight="1">
      <c r="A5" s="24" t="s">
        <v>64</v>
      </c>
      <c r="B5" s="25" t="s">
        <v>2</v>
      </c>
      <c r="C5" s="21">
        <v>3</v>
      </c>
      <c r="D5" s="30"/>
      <c r="E5" s="27" t="s">
        <v>94</v>
      </c>
      <c r="F5" s="28"/>
      <c r="G5" s="27" t="s">
        <v>95</v>
      </c>
      <c r="H5" s="32" t="s">
        <v>56</v>
      </c>
      <c r="I5" s="33" t="s">
        <v>96</v>
      </c>
      <c r="J5" s="19">
        <f>IF(D5="○",C5*1,IF(F5="○",C5*2,IF(H5="○",C5*3,0)))</f>
        <v>9</v>
      </c>
      <c r="K5" s="23" t="s">
        <v>34</v>
      </c>
      <c r="L5" s="65" t="s">
        <v>109</v>
      </c>
      <c r="M5" s="66"/>
      <c r="N5" s="63" t="s">
        <v>113</v>
      </c>
    </row>
    <row r="6" spans="1:14" s="29" customFormat="1" ht="30" customHeight="1">
      <c r="A6" s="24" t="s">
        <v>65</v>
      </c>
      <c r="B6" s="25" t="s">
        <v>3</v>
      </c>
      <c r="C6" s="21">
        <v>1</v>
      </c>
      <c r="D6" s="30"/>
      <c r="E6" s="27" t="s">
        <v>13</v>
      </c>
      <c r="F6" s="28"/>
      <c r="G6" s="27" t="s">
        <v>85</v>
      </c>
      <c r="H6" s="31" t="s">
        <v>56</v>
      </c>
      <c r="I6" s="27" t="s">
        <v>86</v>
      </c>
      <c r="J6" s="19">
        <f>IF(D6="○",C6*1,IF(F6="○",C6*2,IF(H6="○",C6*3,0)))</f>
        <v>3</v>
      </c>
      <c r="K6" s="23" t="s">
        <v>27</v>
      </c>
      <c r="L6" s="65" t="s">
        <v>108</v>
      </c>
      <c r="M6" s="66"/>
      <c r="N6" s="63" t="s">
        <v>114</v>
      </c>
    </row>
    <row r="7" spans="1:14" s="29" customFormat="1" ht="30" customHeight="1">
      <c r="A7" s="24" t="s">
        <v>66</v>
      </c>
      <c r="B7" s="25" t="s">
        <v>4</v>
      </c>
      <c r="C7" s="21">
        <v>1</v>
      </c>
      <c r="D7" s="26" t="s">
        <v>56</v>
      </c>
      <c r="E7" s="27" t="s">
        <v>14</v>
      </c>
      <c r="F7" s="28"/>
      <c r="G7" s="27" t="s">
        <v>19</v>
      </c>
      <c r="H7" s="28"/>
      <c r="I7" s="27" t="s">
        <v>23</v>
      </c>
      <c r="J7" s="19">
        <f>IF(D7="○",C7*1,IF(F7="○",C7*2,IF(H7="○",C7*3,0)))</f>
        <v>1</v>
      </c>
      <c r="K7" s="23" t="s">
        <v>27</v>
      </c>
      <c r="L7" s="65" t="s">
        <v>110</v>
      </c>
      <c r="M7" s="66"/>
      <c r="N7" s="63" t="s">
        <v>116</v>
      </c>
    </row>
    <row r="8" spans="1:14" s="29" customFormat="1" ht="30" customHeight="1">
      <c r="A8" s="24" t="s">
        <v>67</v>
      </c>
      <c r="B8" s="25" t="s">
        <v>5</v>
      </c>
      <c r="C8" s="21">
        <v>2</v>
      </c>
      <c r="D8" s="131"/>
      <c r="E8" s="132"/>
      <c r="F8" s="28"/>
      <c r="G8" s="27" t="s">
        <v>81</v>
      </c>
      <c r="H8" s="28"/>
      <c r="I8" s="27" t="s">
        <v>82</v>
      </c>
      <c r="J8" s="19">
        <f>IF(F8="○",C8*2,IF(H8="○",C8*3,0))</f>
        <v>0</v>
      </c>
      <c r="K8" s="23" t="s">
        <v>27</v>
      </c>
      <c r="L8" s="65" t="s">
        <v>33</v>
      </c>
      <c r="M8" s="66"/>
      <c r="N8" s="63" t="s">
        <v>117</v>
      </c>
    </row>
    <row r="9" spans="1:14" s="29" customFormat="1" ht="30" customHeight="1">
      <c r="A9" s="24" t="s">
        <v>68</v>
      </c>
      <c r="B9" s="25" t="s">
        <v>6</v>
      </c>
      <c r="C9" s="21">
        <v>2</v>
      </c>
      <c r="D9" s="131"/>
      <c r="E9" s="132"/>
      <c r="F9" s="28"/>
      <c r="G9" s="27" t="s">
        <v>80</v>
      </c>
      <c r="H9" s="28"/>
      <c r="I9" s="27" t="s">
        <v>83</v>
      </c>
      <c r="J9" s="19">
        <f>IF(F9="○",C9*2,IF(H9="○",C9*3,0))</f>
        <v>0</v>
      </c>
      <c r="K9" s="23" t="s">
        <v>27</v>
      </c>
      <c r="L9" s="65" t="s">
        <v>32</v>
      </c>
      <c r="M9" s="66"/>
      <c r="N9" s="63" t="s">
        <v>118</v>
      </c>
    </row>
    <row r="10" spans="1:14" s="29" customFormat="1" ht="30" customHeight="1">
      <c r="A10" s="24" t="s">
        <v>69</v>
      </c>
      <c r="B10" s="25" t="s">
        <v>102</v>
      </c>
      <c r="C10" s="21">
        <v>2</v>
      </c>
      <c r="D10" s="131"/>
      <c r="E10" s="132"/>
      <c r="F10" s="28"/>
      <c r="G10" s="27" t="s">
        <v>84</v>
      </c>
      <c r="H10" s="28"/>
      <c r="I10" s="27" t="s">
        <v>82</v>
      </c>
      <c r="J10" s="19">
        <f>IF(F10="○",C10*2,IF(H10="○",C10*3,0))</f>
        <v>0</v>
      </c>
      <c r="K10" s="23" t="s">
        <v>27</v>
      </c>
      <c r="L10" s="65" t="s">
        <v>31</v>
      </c>
      <c r="M10" s="66"/>
      <c r="N10" s="63" t="s">
        <v>119</v>
      </c>
    </row>
    <row r="11" spans="1:14" s="29" customFormat="1" ht="30" customHeight="1">
      <c r="A11" s="24" t="s">
        <v>70</v>
      </c>
      <c r="B11" s="25" t="s">
        <v>97</v>
      </c>
      <c r="C11" s="21">
        <v>2</v>
      </c>
      <c r="D11" s="26" t="s">
        <v>56</v>
      </c>
      <c r="E11" s="34" t="s">
        <v>15</v>
      </c>
      <c r="F11" s="133"/>
      <c r="G11" s="134"/>
      <c r="H11" s="134"/>
      <c r="I11" s="132"/>
      <c r="J11" s="19">
        <f>IF(D11="○",C11*1,0)</f>
        <v>2</v>
      </c>
      <c r="K11" s="23" t="s">
        <v>27</v>
      </c>
      <c r="L11" s="65" t="s">
        <v>30</v>
      </c>
      <c r="M11" s="66"/>
      <c r="N11" s="63" t="s">
        <v>120</v>
      </c>
    </row>
    <row r="12" spans="1:14" s="29" customFormat="1" ht="36.6" customHeight="1">
      <c r="A12" s="24" t="s">
        <v>71</v>
      </c>
      <c r="B12" s="25" t="s">
        <v>41</v>
      </c>
      <c r="C12" s="21">
        <v>2</v>
      </c>
      <c r="D12" s="30"/>
      <c r="E12" s="34" t="s">
        <v>15</v>
      </c>
      <c r="F12" s="133"/>
      <c r="G12" s="134"/>
      <c r="H12" s="134"/>
      <c r="I12" s="132"/>
      <c r="J12" s="19">
        <f>IF(D12="○",C12*1,0)</f>
        <v>0</v>
      </c>
      <c r="K12" s="23" t="s">
        <v>27</v>
      </c>
      <c r="L12" s="67" t="s">
        <v>29</v>
      </c>
      <c r="M12" s="66"/>
      <c r="N12" s="63" t="s">
        <v>107</v>
      </c>
    </row>
    <row r="13" spans="1:14" s="29" customFormat="1" ht="30" customHeight="1">
      <c r="A13" s="24" t="s">
        <v>72</v>
      </c>
      <c r="B13" s="25" t="s">
        <v>104</v>
      </c>
      <c r="C13" s="21">
        <v>3</v>
      </c>
      <c r="D13" s="131"/>
      <c r="E13" s="132"/>
      <c r="F13" s="28"/>
      <c r="G13" s="27" t="s">
        <v>20</v>
      </c>
      <c r="H13" s="28"/>
      <c r="I13" s="27" t="s">
        <v>24</v>
      </c>
      <c r="J13" s="19">
        <f>IF(F13="○",C13*2,IF(H13="○",C13*3,0))</f>
        <v>0</v>
      </c>
      <c r="K13" s="23" t="s">
        <v>27</v>
      </c>
      <c r="L13" s="65" t="s">
        <v>29</v>
      </c>
      <c r="M13" s="66"/>
      <c r="N13" s="63" t="s">
        <v>123</v>
      </c>
    </row>
    <row r="14" spans="1:14" s="29" customFormat="1" ht="30" customHeight="1">
      <c r="A14" s="24" t="s">
        <v>73</v>
      </c>
      <c r="B14" s="25" t="s">
        <v>8</v>
      </c>
      <c r="C14" s="21">
        <v>2</v>
      </c>
      <c r="D14" s="30"/>
      <c r="E14" s="27" t="s">
        <v>91</v>
      </c>
      <c r="F14" s="28"/>
      <c r="G14" s="27" t="s">
        <v>87</v>
      </c>
      <c r="H14" s="28"/>
      <c r="I14" s="27" t="s">
        <v>88</v>
      </c>
      <c r="J14" s="19">
        <f>IF(D14="○",C14*1,IF(F14="○",C14*2,IF(H14="○",C14*3,0)))</f>
        <v>0</v>
      </c>
      <c r="K14" s="23" t="s">
        <v>27</v>
      </c>
      <c r="L14" s="65" t="s">
        <v>29</v>
      </c>
      <c r="M14" s="66"/>
      <c r="N14" s="63" t="s">
        <v>128</v>
      </c>
    </row>
    <row r="15" spans="1:14" s="29" customFormat="1" ht="30" customHeight="1">
      <c r="A15" s="24" t="s">
        <v>74</v>
      </c>
      <c r="B15" s="25" t="s">
        <v>9</v>
      </c>
      <c r="C15" s="21">
        <v>2</v>
      </c>
      <c r="D15" s="30"/>
      <c r="E15" s="27" t="s">
        <v>91</v>
      </c>
      <c r="F15" s="28"/>
      <c r="G15" s="27" t="s">
        <v>87</v>
      </c>
      <c r="H15" s="28"/>
      <c r="I15" s="27" t="s">
        <v>88</v>
      </c>
      <c r="J15" s="19">
        <f>IF(D15="○",C15*1,IF(F15="○",C15*2,IF(H15="○",C15*3,0)))</f>
        <v>0</v>
      </c>
      <c r="K15" s="23" t="s">
        <v>27</v>
      </c>
      <c r="L15" s="65" t="s">
        <v>29</v>
      </c>
      <c r="M15" s="66"/>
      <c r="N15" s="63" t="s">
        <v>121</v>
      </c>
    </row>
    <row r="16" spans="1:14" s="29" customFormat="1" ht="30" customHeight="1">
      <c r="A16" s="24" t="s">
        <v>75</v>
      </c>
      <c r="B16" s="25" t="s">
        <v>10</v>
      </c>
      <c r="C16" s="21">
        <v>1</v>
      </c>
      <c r="D16" s="30"/>
      <c r="E16" s="27" t="s">
        <v>92</v>
      </c>
      <c r="F16" s="31" t="s">
        <v>56</v>
      </c>
      <c r="G16" s="27" t="s">
        <v>93</v>
      </c>
      <c r="H16" s="28"/>
      <c r="I16" s="27" t="s">
        <v>89</v>
      </c>
      <c r="J16" s="19">
        <f>IF(D16="○",C16*1,IF(F16="○",C16*2,IF(H16="○",C16*3,0)))</f>
        <v>2</v>
      </c>
      <c r="K16" s="23" t="s">
        <v>27</v>
      </c>
      <c r="L16" s="65" t="s">
        <v>106</v>
      </c>
      <c r="M16" s="66"/>
      <c r="N16" s="63" t="s">
        <v>98</v>
      </c>
    </row>
    <row r="17" spans="1:14" s="29" customFormat="1" ht="30" customHeight="1">
      <c r="A17" s="24" t="s">
        <v>76</v>
      </c>
      <c r="B17" s="25" t="s">
        <v>122</v>
      </c>
      <c r="C17" s="21">
        <v>1</v>
      </c>
      <c r="D17" s="30"/>
      <c r="E17" s="27">
        <v>1</v>
      </c>
      <c r="F17" s="31" t="s">
        <v>56</v>
      </c>
      <c r="G17" s="27">
        <v>2</v>
      </c>
      <c r="H17" s="28"/>
      <c r="I17" s="27" t="s">
        <v>90</v>
      </c>
      <c r="J17" s="19">
        <f>IF(D17="○",C17*1,IF(F17="○",C17*2,IF(H17="○",C17*3,0)))</f>
        <v>2</v>
      </c>
      <c r="K17" s="23" t="s">
        <v>27</v>
      </c>
      <c r="L17" s="65" t="s">
        <v>28</v>
      </c>
      <c r="M17" s="66"/>
      <c r="N17" s="63" t="s">
        <v>168</v>
      </c>
    </row>
    <row r="18" spans="1:14" s="29" customFormat="1" ht="36" customHeight="1" thickBot="1">
      <c r="A18" s="35" t="s">
        <v>77</v>
      </c>
      <c r="B18" s="36" t="s">
        <v>40</v>
      </c>
      <c r="C18" s="37">
        <v>1</v>
      </c>
      <c r="D18" s="38">
        <v>20</v>
      </c>
      <c r="E18" s="135" t="s">
        <v>103</v>
      </c>
      <c r="F18" s="135"/>
      <c r="G18" s="135"/>
      <c r="H18" s="135"/>
      <c r="I18" s="135"/>
      <c r="J18" s="39">
        <f>IF(D18="",0,C18*D18)</f>
        <v>20</v>
      </c>
      <c r="K18" s="23" t="s">
        <v>27</v>
      </c>
      <c r="L18" s="65" t="s">
        <v>105</v>
      </c>
      <c r="M18" s="66"/>
      <c r="N18" s="63" t="s">
        <v>99</v>
      </c>
    </row>
    <row r="19" spans="1:14" s="29" customFormat="1" ht="30" customHeight="1" thickTop="1" thickBot="1">
      <c r="A19" s="124" t="s">
        <v>43</v>
      </c>
      <c r="B19" s="124"/>
      <c r="C19" s="124"/>
      <c r="D19" s="124"/>
      <c r="E19" s="124"/>
      <c r="F19" s="124"/>
      <c r="G19" s="124"/>
      <c r="H19" s="124"/>
      <c r="I19" s="125"/>
      <c r="J19" s="40">
        <f>SUM(J3:J18)</f>
        <v>46</v>
      </c>
      <c r="K19" s="23"/>
      <c r="L19" s="17"/>
    </row>
    <row r="21" spans="1:14" s="43" customFormat="1" ht="15.75" customHeight="1">
      <c r="A21" s="41"/>
      <c r="B21" s="41"/>
      <c r="C21" s="42"/>
      <c r="D21" s="42"/>
      <c r="E21" s="41"/>
      <c r="F21" s="41"/>
      <c r="G21" s="41"/>
      <c r="H21" s="41"/>
      <c r="I21" s="41"/>
      <c r="J21" s="42"/>
      <c r="K21" s="16"/>
    </row>
    <row r="22" spans="1:14" s="43" customFormat="1" ht="15.75" customHeight="1">
      <c r="A22" s="44"/>
      <c r="B22" s="45" t="s">
        <v>44</v>
      </c>
      <c r="C22" s="46"/>
      <c r="D22" s="47" t="s">
        <v>45</v>
      </c>
      <c r="E22" s="44"/>
      <c r="F22" s="44"/>
      <c r="G22" s="44"/>
      <c r="H22" s="44"/>
      <c r="I22" s="44"/>
      <c r="J22" s="44"/>
      <c r="K22" s="44"/>
      <c r="L22" s="44"/>
    </row>
    <row r="23" spans="1:14" s="43" customFormat="1" ht="15.75" customHeight="1">
      <c r="A23" s="48"/>
      <c r="B23" s="49"/>
      <c r="C23" s="50"/>
      <c r="D23" s="51"/>
      <c r="E23" s="51"/>
      <c r="F23" s="51"/>
      <c r="G23" s="51"/>
      <c r="H23" s="51"/>
      <c r="I23" s="51"/>
      <c r="J23" s="52"/>
      <c r="K23" s="53"/>
      <c r="L23" s="53"/>
    </row>
    <row r="24" spans="1:14" s="43" customFormat="1" ht="15.75" customHeight="1">
      <c r="A24" s="41"/>
      <c r="B24" s="54" t="s">
        <v>78</v>
      </c>
      <c r="C24" s="55" t="s">
        <v>46</v>
      </c>
      <c r="D24" s="42"/>
      <c r="E24" s="41"/>
      <c r="F24" s="41"/>
      <c r="G24" s="41"/>
      <c r="H24" s="41"/>
      <c r="I24" s="41"/>
      <c r="J24" s="42"/>
      <c r="K24" s="16"/>
    </row>
    <row r="25" spans="1:14" s="43" customFormat="1" ht="15.75" customHeight="1">
      <c r="A25" s="41"/>
      <c r="B25" s="41"/>
      <c r="C25" s="42"/>
      <c r="D25" s="42"/>
      <c r="E25" s="56" t="s">
        <v>47</v>
      </c>
      <c r="F25" s="57" t="s">
        <v>79</v>
      </c>
      <c r="G25" s="56" t="s">
        <v>47</v>
      </c>
      <c r="H25" s="57" t="s">
        <v>79</v>
      </c>
      <c r="I25" s="41"/>
      <c r="J25" s="42"/>
      <c r="K25" s="16"/>
    </row>
    <row r="26" spans="1:14" s="43" customFormat="1" ht="15.75" customHeight="1">
      <c r="A26" s="41"/>
      <c r="B26" s="41"/>
      <c r="C26" s="42"/>
      <c r="D26" s="42"/>
      <c r="E26" s="58" t="s">
        <v>48</v>
      </c>
      <c r="F26" s="58">
        <v>18</v>
      </c>
      <c r="G26" s="58" t="s">
        <v>49</v>
      </c>
      <c r="H26" s="58">
        <v>54</v>
      </c>
      <c r="I26" s="41"/>
      <c r="J26" s="42"/>
      <c r="K26" s="16"/>
    </row>
    <row r="27" spans="1:14" s="43" customFormat="1" ht="15.75" customHeight="1">
      <c r="A27" s="41"/>
      <c r="B27" s="41"/>
      <c r="C27" s="42"/>
      <c r="D27" s="42"/>
      <c r="E27" s="58" t="s">
        <v>50</v>
      </c>
      <c r="F27" s="58">
        <v>27</v>
      </c>
      <c r="G27" s="58" t="s">
        <v>51</v>
      </c>
      <c r="H27" s="58">
        <v>63</v>
      </c>
      <c r="I27" s="41"/>
      <c r="J27" s="42"/>
      <c r="K27" s="16"/>
    </row>
    <row r="28" spans="1:14" s="43" customFormat="1" ht="15.75" customHeight="1">
      <c r="A28" s="41"/>
      <c r="B28" s="41"/>
      <c r="C28" s="42"/>
      <c r="D28" s="42"/>
      <c r="E28" s="58" t="s">
        <v>52</v>
      </c>
      <c r="F28" s="58">
        <v>36</v>
      </c>
      <c r="G28" s="58" t="s">
        <v>53</v>
      </c>
      <c r="H28" s="58">
        <v>72</v>
      </c>
      <c r="I28" s="41"/>
      <c r="J28" s="42"/>
      <c r="K28" s="16"/>
    </row>
    <row r="29" spans="1:14" s="43" customFormat="1" ht="15.75" customHeight="1">
      <c r="A29" s="41"/>
      <c r="B29" s="41"/>
      <c r="C29" s="42"/>
      <c r="D29" s="42"/>
      <c r="E29" s="58" t="s">
        <v>54</v>
      </c>
      <c r="F29" s="58">
        <v>45</v>
      </c>
      <c r="G29" s="58" t="s">
        <v>55</v>
      </c>
      <c r="H29" s="58">
        <v>81</v>
      </c>
      <c r="I29" s="41"/>
      <c r="J29" s="42"/>
      <c r="K29" s="16"/>
    </row>
    <row r="30" spans="1:14" s="43" customFormat="1" ht="15.75" customHeight="1">
      <c r="A30" s="41"/>
      <c r="B30" s="41"/>
      <c r="C30" s="42"/>
      <c r="D30" s="42"/>
      <c r="E30" s="41"/>
      <c r="F30" s="41"/>
      <c r="G30" s="41"/>
      <c r="H30" s="41"/>
      <c r="I30" s="41"/>
      <c r="J30" s="42"/>
      <c r="K30" s="16"/>
    </row>
    <row r="31" spans="1:14" s="43" customFormat="1" ht="15.75" customHeight="1">
      <c r="A31" s="41"/>
      <c r="B31" s="41"/>
      <c r="C31" s="42"/>
      <c r="D31" s="42"/>
      <c r="E31" s="41"/>
      <c r="F31" s="41"/>
      <c r="G31" s="41"/>
      <c r="H31" s="41"/>
      <c r="I31" s="41"/>
      <c r="J31" s="42"/>
      <c r="K31" s="16"/>
    </row>
    <row r="32" spans="1:14" s="43" customFormat="1" ht="15.75" customHeight="1">
      <c r="A32" s="41"/>
      <c r="B32" s="41"/>
      <c r="C32" s="42"/>
      <c r="D32" s="42"/>
      <c r="E32" s="41"/>
      <c r="F32" s="41"/>
      <c r="G32" s="41"/>
      <c r="H32" s="41"/>
      <c r="I32" s="41"/>
      <c r="J32" s="42"/>
      <c r="K32" s="16"/>
    </row>
  </sheetData>
  <sheetProtection selectLockedCells="1"/>
  <mergeCells count="13">
    <mergeCell ref="A19:I19"/>
    <mergeCell ref="A1:J1"/>
    <mergeCell ref="A2:B2"/>
    <mergeCell ref="D2:E2"/>
    <mergeCell ref="F2:G2"/>
    <mergeCell ref="H2:I2"/>
    <mergeCell ref="D8:E8"/>
    <mergeCell ref="D9:E9"/>
    <mergeCell ref="D10:E10"/>
    <mergeCell ref="F11:I11"/>
    <mergeCell ref="F12:I12"/>
    <mergeCell ref="D13:E13"/>
    <mergeCell ref="E18:I18"/>
  </mergeCells>
  <phoneticPr fontId="1"/>
  <printOptions horizontalCentered="1"/>
  <pageMargins left="0" right="0" top="0.59055118110236227" bottom="0.59055118110236227" header="0.51181102362204722" footer="0.51181102362204722"/>
  <pageSetup paperSize="9" scale="72"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治験薬管理経費ポイント表</vt:lpstr>
      <vt:lpstr>【記入例】</vt:lpstr>
      <vt:lpstr>【記入例】!Print_Area</vt:lpstr>
      <vt:lpstr>治験薬管理経費ポイント表!Print_Area</vt:lpstr>
    </vt:vector>
  </TitlesOfParts>
  <Company>治験事務局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MORITA</dc:creator>
  <cp:lastModifiedBy>OCU治験事務局[南]</cp:lastModifiedBy>
  <cp:lastPrinted>2021-11-19T03:18:00Z</cp:lastPrinted>
  <dcterms:created xsi:type="dcterms:W3CDTF">2004-06-11T02:36:05Z</dcterms:created>
  <dcterms:modified xsi:type="dcterms:W3CDTF">2022-03-23T02:57:19Z</dcterms:modified>
</cp:coreProperties>
</file>