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45\disk1\013_事務局専用\B.【新規治験】\②新規お渡しﾌｧｲﾙ\【最新版】新規案件打診時_202204\③経費関連\"/>
    </mc:Choice>
  </mc:AlternateContent>
  <bookViews>
    <workbookView xWindow="0" yWindow="0" windowWidth="17088" windowHeight="7416"/>
  </bookViews>
  <sheets>
    <sheet name="治験（医療機器）" sheetId="1" r:id="rId1"/>
    <sheet name="【記入例】" sheetId="7" r:id="rId2"/>
  </sheets>
  <definedNames>
    <definedName name="_xlnm.Print_Area" localSheetId="1">【記入例】!$A$1:$J$29</definedName>
    <definedName name="_xlnm.Print_Area" localSheetId="0">'治験（医療機器）'!$A$5:$J$30</definedName>
  </definedNames>
  <calcPr calcId="162913"/>
</workbook>
</file>

<file path=xl/calcChain.xml><?xml version="1.0" encoding="utf-8"?>
<calcChain xmlns="http://schemas.openxmlformats.org/spreadsheetml/2006/main">
  <c r="J28" i="1" l="1"/>
  <c r="J25" i="1"/>
  <c r="J16" i="1"/>
  <c r="J29" i="1"/>
  <c r="J21" i="1"/>
  <c r="J20" i="1"/>
  <c r="J19" i="1"/>
  <c r="J18" i="1"/>
  <c r="J17" i="1"/>
  <c r="J14" i="1"/>
  <c r="J13" i="1"/>
  <c r="J15" i="1"/>
  <c r="J12" i="1"/>
  <c r="J11" i="1"/>
  <c r="J24" i="1" l="1"/>
  <c r="J23" i="1"/>
  <c r="J22" i="1"/>
  <c r="J27" i="7"/>
  <c r="J28" i="7"/>
  <c r="J24" i="7"/>
  <c r="J23" i="7"/>
  <c r="J22" i="7"/>
  <c r="J21" i="7"/>
  <c r="J20" i="7"/>
  <c r="J19" i="7"/>
  <c r="J18" i="7"/>
  <c r="J17" i="7"/>
  <c r="J16" i="7"/>
  <c r="J15" i="7"/>
  <c r="J14" i="7"/>
  <c r="J13" i="7"/>
  <c r="J12" i="7"/>
  <c r="J11" i="7"/>
  <c r="J10" i="7"/>
  <c r="J25" i="7" s="1"/>
  <c r="J29" i="7"/>
  <c r="J30" i="1" l="1"/>
  <c r="J26" i="1"/>
</calcChain>
</file>

<file path=xl/comments1.xml><?xml version="1.0" encoding="utf-8"?>
<comments xmlns="http://schemas.openxmlformats.org/spreadsheetml/2006/main">
  <authors>
    <author>chiken114</author>
  </authors>
  <commentList>
    <comment ref="I5" authorId="0" shapeId="0">
      <text>
        <r>
          <rPr>
            <sz val="10"/>
            <color indexed="81"/>
            <rFont val="MS P ゴシック"/>
            <family val="3"/>
            <charset val="128"/>
          </rPr>
          <t>[ ALT ] + [ ENTER ]で改行します。</t>
        </r>
      </text>
    </comment>
  </commentList>
</comments>
</file>

<file path=xl/sharedStrings.xml><?xml version="1.0" encoding="utf-8"?>
<sst xmlns="http://schemas.openxmlformats.org/spreadsheetml/2006/main" count="249" uniqueCount="127">
  <si>
    <t>要 素</t>
  </si>
  <si>
    <t>ウエイト</t>
  </si>
  <si>
    <t>ポイント数</t>
  </si>
  <si>
    <t>Ⅰ</t>
  </si>
  <si>
    <t>（ウエイト×１）</t>
  </si>
  <si>
    <t>Ⅱ</t>
  </si>
  <si>
    <t>（ウエイト×３）</t>
  </si>
  <si>
    <t>Ⅲ</t>
  </si>
  <si>
    <t>（ウエイト×５）</t>
  </si>
  <si>
    <t>Ａ</t>
  </si>
  <si>
    <t>軽度</t>
  </si>
  <si>
    <t>中程度</t>
  </si>
  <si>
    <t>重症又は重篤</t>
  </si>
  <si>
    <t>Ｂ</t>
  </si>
  <si>
    <t>入院・外来の別</t>
  </si>
  <si>
    <t>外来</t>
  </si>
  <si>
    <t>入院</t>
  </si>
  <si>
    <t>Ｃ</t>
  </si>
  <si>
    <t>Ｄ</t>
  </si>
  <si>
    <t>未承認</t>
    <rPh sb="0" eb="3">
      <t>ミショウニン</t>
    </rPh>
    <phoneticPr fontId="2"/>
  </si>
  <si>
    <t>使用</t>
    <rPh sb="0" eb="2">
      <t>シヨウ</t>
    </rPh>
    <phoneticPr fontId="2"/>
  </si>
  <si>
    <t>被験者層</t>
    <rPh sb="0" eb="3">
      <t>ヒケンシャ</t>
    </rPh>
    <rPh sb="3" eb="4">
      <t>ソウ</t>
    </rPh>
    <phoneticPr fontId="2"/>
  </si>
  <si>
    <t>成人</t>
    <rPh sb="0" eb="2">
      <t>セイジン</t>
    </rPh>
    <phoneticPr fontId="2"/>
  </si>
  <si>
    <t>19以下</t>
    <rPh sb="2" eb="4">
      <t>イカ</t>
    </rPh>
    <phoneticPr fontId="2"/>
  </si>
  <si>
    <t>20～29</t>
    <phoneticPr fontId="2"/>
  </si>
  <si>
    <t>30以上</t>
    <rPh sb="2" eb="4">
      <t>イジョウ</t>
    </rPh>
    <phoneticPr fontId="2"/>
  </si>
  <si>
    <t>臨床症状観察項目数</t>
    <rPh sb="0" eb="4">
      <t>リンショウショウジョウ</t>
    </rPh>
    <rPh sb="4" eb="6">
      <t>カンサツ</t>
    </rPh>
    <rPh sb="6" eb="8">
      <t>コウモク</t>
    </rPh>
    <rPh sb="8" eb="9">
      <t>スウ</t>
    </rPh>
    <phoneticPr fontId="2"/>
  </si>
  <si>
    <t>４以下</t>
    <rPh sb="1" eb="3">
      <t>イカ</t>
    </rPh>
    <phoneticPr fontId="2"/>
  </si>
  <si>
    <t>５～９</t>
    <phoneticPr fontId="2"/>
  </si>
  <si>
    <t>10以上</t>
    <rPh sb="2" eb="4">
      <t>イジョウ</t>
    </rPh>
    <phoneticPr fontId="2"/>
  </si>
  <si>
    <t>49以下</t>
    <rPh sb="2" eb="4">
      <t>イカ</t>
    </rPh>
    <phoneticPr fontId="2"/>
  </si>
  <si>
    <t>50～99</t>
    <phoneticPr fontId="2"/>
  </si>
  <si>
    <t>100以上</t>
    <rPh sb="3" eb="5">
      <t>イジョウ</t>
    </rPh>
    <phoneticPr fontId="2"/>
  </si>
  <si>
    <t>症例発表</t>
    <rPh sb="0" eb="1">
      <t>ショウ</t>
    </rPh>
    <rPh sb="1" eb="2">
      <t>レイ</t>
    </rPh>
    <rPh sb="2" eb="4">
      <t>ハッピョウ</t>
    </rPh>
    <phoneticPr fontId="2"/>
  </si>
  <si>
    <t>生検回数</t>
    <rPh sb="0" eb="2">
      <t>セイケン</t>
    </rPh>
    <rPh sb="2" eb="4">
      <t>カイスウ</t>
    </rPh>
    <phoneticPr fontId="2"/>
  </si>
  <si>
    <t>１回</t>
    <rPh sb="1" eb="2">
      <t>カイ</t>
    </rPh>
    <phoneticPr fontId="2"/>
  </si>
  <si>
    <t>承認申請に使用される文書等の作成</t>
    <rPh sb="0" eb="2">
      <t>ショウニン</t>
    </rPh>
    <rPh sb="2" eb="4">
      <t>シンセイ</t>
    </rPh>
    <rPh sb="5" eb="7">
      <t>シヨウ</t>
    </rPh>
    <rPh sb="10" eb="12">
      <t>ブンショ</t>
    </rPh>
    <rPh sb="12" eb="13">
      <t>ナド</t>
    </rPh>
    <rPh sb="14" eb="16">
      <t>サクセイ</t>
    </rPh>
    <phoneticPr fontId="2"/>
  </si>
  <si>
    <t>30枚以内</t>
    <rPh sb="2" eb="3">
      <t>マイ</t>
    </rPh>
    <rPh sb="3" eb="5">
      <t>イナイ</t>
    </rPh>
    <phoneticPr fontId="2"/>
  </si>
  <si>
    <t>31～50枚</t>
    <rPh sb="5" eb="6">
      <t>マイ</t>
    </rPh>
    <phoneticPr fontId="2"/>
  </si>
  <si>
    <t>51枚以上</t>
    <rPh sb="2" eb="3">
      <t>マイ</t>
    </rPh>
    <phoneticPr fontId="2"/>
  </si>
  <si>
    <t>一般的検査＋非侵襲的機能検査及び画像診断項目数</t>
    <rPh sb="0" eb="2">
      <t>イッパン</t>
    </rPh>
    <rPh sb="2" eb="3">
      <t>テキ</t>
    </rPh>
    <rPh sb="3" eb="5">
      <t>ケンサ</t>
    </rPh>
    <rPh sb="6" eb="10">
      <t>ヒシンシュウテキ</t>
    </rPh>
    <rPh sb="10" eb="14">
      <t>キノウケンサ</t>
    </rPh>
    <rPh sb="14" eb="15">
      <t>オヨ</t>
    </rPh>
    <rPh sb="16" eb="20">
      <t>ガゾウシンダン</t>
    </rPh>
    <rPh sb="20" eb="22">
      <t>コウモク</t>
    </rPh>
    <rPh sb="22" eb="23">
      <t>スウ</t>
    </rPh>
    <phoneticPr fontId="2"/>
  </si>
  <si>
    <t>⇒</t>
    <phoneticPr fontId="2"/>
  </si>
  <si>
    <t>設定理由</t>
    <rPh sb="0" eb="2">
      <t>セッテイ</t>
    </rPh>
    <rPh sb="2" eb="4">
      <t>リユウ</t>
    </rPh>
    <phoneticPr fontId="2"/>
  </si>
  <si>
    <t>臨床試験研究経費ポイント算出表　（医療機器）</t>
    <rPh sb="0" eb="4">
      <t>リンショウシケン</t>
    </rPh>
    <rPh sb="4" eb="6">
      <t>ケンキュウ</t>
    </rPh>
    <rPh sb="6" eb="8">
      <t>ケイヒ</t>
    </rPh>
    <rPh sb="13" eb="14">
      <t>デ</t>
    </rPh>
    <rPh sb="17" eb="19">
      <t>イリョウ</t>
    </rPh>
    <rPh sb="19" eb="21">
      <t>キキ</t>
    </rPh>
    <phoneticPr fontId="2"/>
  </si>
  <si>
    <t>対象疾患の重篤度</t>
    <rPh sb="0" eb="2">
      <t>タイショウ</t>
    </rPh>
    <phoneticPr fontId="2"/>
  </si>
  <si>
    <t>治験機器製造承認の状況</t>
    <rPh sb="0" eb="2">
      <t>チケン</t>
    </rPh>
    <rPh sb="2" eb="4">
      <t>キキ</t>
    </rPh>
    <rPh sb="4" eb="6">
      <t>セイゾウ</t>
    </rPh>
    <rPh sb="6" eb="8">
      <t>ショウニン</t>
    </rPh>
    <rPh sb="9" eb="11">
      <t>ジョウキョウ</t>
    </rPh>
    <phoneticPr fontId="2"/>
  </si>
  <si>
    <t>対照機器の使用</t>
    <rPh sb="0" eb="2">
      <t>タイショウ</t>
    </rPh>
    <rPh sb="2" eb="4">
      <t>キキ</t>
    </rPh>
    <rPh sb="5" eb="7">
      <t>シヨウ</t>
    </rPh>
    <phoneticPr fontId="2"/>
  </si>
  <si>
    <t>新生児
低体重出生児</t>
    <rPh sb="0" eb="2">
      <t>シンセイ</t>
    </rPh>
    <rPh sb="2" eb="3">
      <t>ジ</t>
    </rPh>
    <rPh sb="4" eb="7">
      <t>テイタイジュウ</t>
    </rPh>
    <rPh sb="7" eb="9">
      <t>シュッセイ</t>
    </rPh>
    <rPh sb="9" eb="10">
      <t>ジ</t>
    </rPh>
    <phoneticPr fontId="2"/>
  </si>
  <si>
    <t>チェックポイントの
経過観察回数</t>
    <rPh sb="10" eb="12">
      <t>ケイカ</t>
    </rPh>
    <rPh sb="12" eb="14">
      <t>カンサツ</t>
    </rPh>
    <rPh sb="14" eb="16">
      <t>カイスウ</t>
    </rPh>
    <phoneticPr fontId="2"/>
  </si>
  <si>
    <t>侵襲的機能検査及び
画像診断回数</t>
    <rPh sb="0" eb="3">
      <t>シンシュウテキ</t>
    </rPh>
    <rPh sb="3" eb="7">
      <t>キノウケンサ</t>
    </rPh>
    <rPh sb="7" eb="8">
      <t>オヨ</t>
    </rPh>
    <rPh sb="10" eb="14">
      <t>ガゾウシンダン</t>
    </rPh>
    <rPh sb="14" eb="16">
      <t>カイスウ</t>
    </rPh>
    <phoneticPr fontId="2"/>
  </si>
  <si>
    <t>特殊検査のための
検体採取回数</t>
    <rPh sb="0" eb="2">
      <t>トクシュ</t>
    </rPh>
    <rPh sb="2" eb="4">
      <t>ケンサ</t>
    </rPh>
    <rPh sb="9" eb="11">
      <t>ケンタイ</t>
    </rPh>
    <rPh sb="11" eb="13">
      <t>サイシュ</t>
    </rPh>
    <rPh sb="13" eb="15">
      <t>カイスウ</t>
    </rPh>
    <phoneticPr fontId="2"/>
  </si>
  <si>
    <t>回数</t>
    <rPh sb="0" eb="2">
      <t>カイスウ</t>
    </rPh>
    <phoneticPr fontId="2"/>
  </si>
  <si>
    <t>他の適応に
国内で承認</t>
    <rPh sb="0" eb="1">
      <t>タ</t>
    </rPh>
    <rPh sb="2" eb="4">
      <t>テキオウ</t>
    </rPh>
    <rPh sb="6" eb="8">
      <t>コクナイ</t>
    </rPh>
    <rPh sb="9" eb="11">
      <t>ショウニン</t>
    </rPh>
    <phoneticPr fontId="2"/>
  </si>
  <si>
    <t>同一適応に
欧米で承認</t>
    <rPh sb="0" eb="2">
      <t>ドウイツ</t>
    </rPh>
    <rPh sb="2" eb="4">
      <t>テキオウ</t>
    </rPh>
    <rPh sb="6" eb="8">
      <t>オウベイ</t>
    </rPh>
    <rPh sb="9" eb="11">
      <t>ショウニン</t>
    </rPh>
    <phoneticPr fontId="2"/>
  </si>
  <si>
    <t>被験者の選出
(適格＋除外基準数)</t>
    <rPh sb="0" eb="3">
      <t>ヒケンシャ</t>
    </rPh>
    <rPh sb="4" eb="6">
      <t>センシュツ</t>
    </rPh>
    <rPh sb="8" eb="10">
      <t>テキカク</t>
    </rPh>
    <rPh sb="11" eb="13">
      <t>ジョガイ</t>
    </rPh>
    <rPh sb="13" eb="15">
      <t>キジュン</t>
    </rPh>
    <rPh sb="15" eb="16">
      <t>スウ</t>
    </rPh>
    <phoneticPr fontId="2"/>
  </si>
  <si>
    <t>部分に○（回数の場合は数字）を入力していただくと、自動的に計算されます。</t>
    <rPh sb="0" eb="2">
      <t>ブブン</t>
    </rPh>
    <rPh sb="5" eb="7">
      <t>カイスウ</t>
    </rPh>
    <rPh sb="8" eb="10">
      <t>バアイ</t>
    </rPh>
    <rPh sb="11" eb="13">
      <t>スウジ</t>
    </rPh>
    <rPh sb="15" eb="17">
      <t>ニュウリョク</t>
    </rPh>
    <rPh sb="25" eb="28">
      <t>ジドウテキ</t>
    </rPh>
    <rPh sb="29" eb="31">
      <t>ケイサン</t>
    </rPh>
    <phoneticPr fontId="2"/>
  </si>
  <si>
    <t>機器の種類(1)</t>
    <rPh sb="0" eb="2">
      <t>キキ</t>
    </rPh>
    <rPh sb="3" eb="5">
      <t>シュルイ</t>
    </rPh>
    <phoneticPr fontId="2"/>
  </si>
  <si>
    <t>機器の種類(2)</t>
    <rPh sb="0" eb="2">
      <t>キキ</t>
    </rPh>
    <rPh sb="3" eb="5">
      <t>シュルイ</t>
    </rPh>
    <phoneticPr fontId="2"/>
  </si>
  <si>
    <t>欧米で○○年に承認されている</t>
    <rPh sb="5" eb="6">
      <t>ネン</t>
    </rPh>
    <rPh sb="7" eb="9">
      <t>ショウニン</t>
    </rPh>
    <phoneticPr fontId="2"/>
  </si>
  <si>
    <t>責任医師、分担医師　7名の習得が必要</t>
    <rPh sb="0" eb="2">
      <t>セキニン</t>
    </rPh>
    <rPh sb="2" eb="4">
      <t>イシ</t>
    </rPh>
    <rPh sb="5" eb="7">
      <t>ブンタン</t>
    </rPh>
    <rPh sb="7" eb="9">
      <t>イシ</t>
    </rPh>
    <rPh sb="11" eb="12">
      <t>メイ</t>
    </rPh>
    <rPh sb="13" eb="15">
      <t>シュウトク</t>
    </rPh>
    <rPh sb="16" eb="18">
      <t>ヒツヨウ</t>
    </rPh>
    <phoneticPr fontId="2"/>
  </si>
  <si>
    <t>該当しない</t>
    <rPh sb="0" eb="2">
      <t>ガイトウ</t>
    </rPh>
    <phoneticPr fontId="2"/>
  </si>
  <si>
    <t>該当するものはなし</t>
    <phoneticPr fontId="2"/>
  </si>
  <si>
    <t>薬物濃度測定用の採血が2回ある（Day1、Day15）</t>
    <phoneticPr fontId="2"/>
  </si>
  <si>
    <t>外来である</t>
    <rPh sb="0" eb="2">
      <t>ガイライ</t>
    </rPh>
    <phoneticPr fontId="2"/>
  </si>
  <si>
    <t>●●は健常人にも症状があり重篤度としては軽度である</t>
    <rPh sb="3" eb="5">
      <t>ケンジョウ</t>
    </rPh>
    <rPh sb="5" eb="6">
      <t>ジン</t>
    </rPh>
    <rPh sb="8" eb="10">
      <t>ショウジョウ</t>
    </rPh>
    <rPh sb="13" eb="15">
      <t>ジュウトク</t>
    </rPh>
    <rPh sb="15" eb="16">
      <t>ド</t>
    </rPh>
    <rPh sb="20" eb="22">
      <t>ケイド</t>
    </rPh>
    <phoneticPr fontId="2"/>
  </si>
  <si>
    <t>無</t>
    <rPh sb="0" eb="1">
      <t>ナ</t>
    </rPh>
    <phoneticPr fontId="2"/>
  </si>
  <si>
    <t>使用しない</t>
    <rPh sb="0" eb="2">
      <t>シヨウ</t>
    </rPh>
    <phoneticPr fontId="2"/>
  </si>
  <si>
    <t>体内留置しない</t>
    <rPh sb="0" eb="2">
      <t>タイナイ</t>
    </rPh>
    <rPh sb="2" eb="4">
      <t>リュウチ</t>
    </rPh>
    <phoneticPr fontId="2"/>
  </si>
  <si>
    <t>放射線技師等も習得する必要があれば含めてください</t>
    <rPh sb="0" eb="3">
      <t>ホウシャセン</t>
    </rPh>
    <rPh sb="3" eb="5">
      <t>ギシ</t>
    </rPh>
    <rPh sb="5" eb="6">
      <t>トウ</t>
    </rPh>
    <rPh sb="7" eb="9">
      <t>シュウトク</t>
    </rPh>
    <rPh sb="11" eb="13">
      <t>ヒツヨウ</t>
    </rPh>
    <rPh sb="17" eb="18">
      <t>フク</t>
    </rPh>
    <phoneticPr fontId="2"/>
  </si>
  <si>
    <t>20歳以上50歳以下としている</t>
    <phoneticPr fontId="2"/>
  </si>
  <si>
    <t>⇒</t>
    <phoneticPr fontId="2"/>
  </si>
  <si>
    <t>薬事法施行規則９３条により設置管理基準書が作成され、設置管理が求められる大型医療機械</t>
    <phoneticPr fontId="2"/>
  </si>
  <si>
    <t>Ｅ</t>
    <phoneticPr fontId="2"/>
  </si>
  <si>
    <t>Ｆ</t>
    <phoneticPr fontId="2"/>
  </si>
  <si>
    <t>Ｇ</t>
    <phoneticPr fontId="2"/>
  </si>
  <si>
    <t>Ｈ</t>
    <phoneticPr fontId="2"/>
  </si>
  <si>
    <t>Ｉ</t>
    <phoneticPr fontId="2"/>
  </si>
  <si>
    <t>Ｊ</t>
    <phoneticPr fontId="2"/>
  </si>
  <si>
    <t>Ｋ</t>
    <phoneticPr fontId="2"/>
  </si>
  <si>
    <t>Ｌ</t>
    <phoneticPr fontId="2"/>
  </si>
  <si>
    <t>Ｍ</t>
    <phoneticPr fontId="2"/>
  </si>
  <si>
    <t>Ｎ</t>
    <phoneticPr fontId="2"/>
  </si>
  <si>
    <t>診療報酬点数のない診療法を新たに習得する必要のある医療従事者数</t>
    <phoneticPr fontId="2"/>
  </si>
  <si>
    <t>※</t>
    <phoneticPr fontId="2"/>
  </si>
  <si>
    <t>○</t>
    <phoneticPr fontId="2"/>
  </si>
  <si>
    <t>○</t>
    <phoneticPr fontId="2"/>
  </si>
  <si>
    <t>１～10人</t>
    <rPh sb="4" eb="5">
      <t>ニン</t>
    </rPh>
    <phoneticPr fontId="2"/>
  </si>
  <si>
    <t>11人以上</t>
    <rPh sb="2" eb="3">
      <t>ニン</t>
    </rPh>
    <rPh sb="3" eb="5">
      <t>イジョウ</t>
    </rPh>
    <phoneticPr fontId="2"/>
  </si>
  <si>
    <t>患者の体内に手術等により留置を行う医療機器</t>
    <phoneticPr fontId="2"/>
  </si>
  <si>
    <t>小児、成人（高齢者、肝・腎障害等合併あり）</t>
    <rPh sb="3" eb="5">
      <t>セイジン</t>
    </rPh>
    <rPh sb="6" eb="9">
      <t>コウレイシャ</t>
    </rPh>
    <rPh sb="10" eb="11">
      <t>カン</t>
    </rPh>
    <rPh sb="12" eb="13">
      <t>ジン</t>
    </rPh>
    <rPh sb="13" eb="16">
      <t>ショウガイトウ</t>
    </rPh>
    <rPh sb="16" eb="18">
      <t>ガッペイ</t>
    </rPh>
    <phoneticPr fontId="2"/>
  </si>
  <si>
    <t>体内留置を行わない医療機器、家庭用医療機器</t>
    <rPh sb="14" eb="17">
      <t>カテイヨウ</t>
    </rPh>
    <rPh sb="17" eb="19">
      <t>イリョウ</t>
    </rPh>
    <rPh sb="19" eb="21">
      <t>キキ</t>
    </rPh>
    <phoneticPr fontId="2"/>
  </si>
  <si>
    <t>Ｐ１：A～Nの合計ポイント数</t>
    <rPh sb="7" eb="9">
      <t>ゴウケイ</t>
    </rPh>
    <rPh sb="13" eb="14">
      <t>スウ</t>
    </rPh>
    <phoneticPr fontId="2"/>
  </si>
  <si>
    <t>Ｐ</t>
  </si>
  <si>
    <t>O</t>
    <phoneticPr fontId="2"/>
  </si>
  <si>
    <t>Ｐ２：O～Ｐの合計ポイント数</t>
    <rPh sb="7" eb="9">
      <t>ゴウケイ</t>
    </rPh>
    <rPh sb="13" eb="14">
      <t>スウ</t>
    </rPh>
    <phoneticPr fontId="2"/>
  </si>
  <si>
    <t>Ⅰ軽症 　Ⅱ中等度　Ⅲ重症・重篤は、対象疾患の重症度により区分する
【参考】CTCAEにおけるGⅠ：軽症、GⅡ：中等症、GⅢ：重症</t>
    <phoneticPr fontId="2"/>
  </si>
  <si>
    <t>外来 ― 下記以外の場合
入院 ― 治験実施計画書に入院が必須とされている場合</t>
    <phoneticPr fontId="2"/>
  </si>
  <si>
    <t>評価の対象である被験機器の製造承認状況について記載する</t>
    <rPh sb="10" eb="12">
      <t>キキ</t>
    </rPh>
    <phoneticPr fontId="2"/>
  </si>
  <si>
    <t>体内と体外を２４時間以上連結する医療機器、新構造医療機器</t>
    <rPh sb="21" eb="22">
      <t>シン</t>
    </rPh>
    <rPh sb="22" eb="24">
      <t>コウゾウ</t>
    </rPh>
    <rPh sb="24" eb="26">
      <t>イリョウ</t>
    </rPh>
    <rPh sb="26" eb="28">
      <t>キキ</t>
    </rPh>
    <phoneticPr fontId="2"/>
  </si>
  <si>
    <t>該当する種類を記載する</t>
    <rPh sb="0" eb="2">
      <t>ガイトウ</t>
    </rPh>
    <rPh sb="4" eb="6">
      <t>シュルイ</t>
    </rPh>
    <rPh sb="7" eb="9">
      <t>キサイ</t>
    </rPh>
    <phoneticPr fontId="2"/>
  </si>
  <si>
    <t>該当する場合に記載する</t>
    <rPh sb="0" eb="2">
      <t>ガイトウ</t>
    </rPh>
    <rPh sb="4" eb="6">
      <t>バアイ</t>
    </rPh>
    <rPh sb="7" eb="9">
      <t>キサイ</t>
    </rPh>
    <phoneticPr fontId="2"/>
  </si>
  <si>
    <t>対照機器を使用する場合に記載する</t>
    <rPh sb="0" eb="4">
      <t>タイショウキキ</t>
    </rPh>
    <rPh sb="5" eb="7">
      <t>シヨウ</t>
    </rPh>
    <rPh sb="9" eb="11">
      <t>バアイ</t>
    </rPh>
    <rPh sb="12" eb="14">
      <t>キサイ</t>
    </rPh>
    <phoneticPr fontId="2"/>
  </si>
  <si>
    <t>治験実施計画書に記載の選択基準及び除外基準の数(小項目含む)を記載する</t>
    <phoneticPr fontId="2"/>
  </si>
  <si>
    <t>選択基準8項目、除外基準5項目の計13項目である</t>
    <phoneticPr fontId="2"/>
  </si>
  <si>
    <t>SC、Visit 1～12である</t>
    <phoneticPr fontId="2"/>
  </si>
  <si>
    <t>身長、体重、血圧、体温、調査表の5項目である</t>
    <rPh sb="0" eb="2">
      <t>シンチョウ</t>
    </rPh>
    <rPh sb="3" eb="5">
      <t>タイジュウ</t>
    </rPh>
    <rPh sb="6" eb="8">
      <t>ケツアツ</t>
    </rPh>
    <rPh sb="9" eb="11">
      <t>タイオン</t>
    </rPh>
    <rPh sb="12" eb="15">
      <t>チョウサヒョウ</t>
    </rPh>
    <rPh sb="17" eb="19">
      <t>コウモク</t>
    </rPh>
    <phoneticPr fontId="2"/>
  </si>
  <si>
    <t>治験実施計画書に規定されているVisit回数を記載する</t>
    <phoneticPr fontId="2"/>
  </si>
  <si>
    <t>身長、体重、バイタル（血圧・脈拍数・体温・呼吸数）、有害事象、自覚/他覚症状、アンケート、臨床評価アウトカムなど</t>
    <phoneticPr fontId="2"/>
  </si>
  <si>
    <t>生化学8項目　血液検査18項目、妊娠検査、心電図の28項目である</t>
    <rPh sb="27" eb="29">
      <t>コウモク</t>
    </rPh>
    <phoneticPr fontId="2"/>
  </si>
  <si>
    <t>血液学的検査、血液生化学的検査、血液凝固系検査、尿検査、便検査、妊娠検査、甲状腺機能検査、両側腎容積、腎機能検査、アルブミン尿、12誘導心電図検査、超音波検査、光干渉断層計（ＯＣT)、6分間歩行など</t>
    <phoneticPr fontId="2"/>
  </si>
  <si>
    <t>Ｘ線、ＣＴ、ＭＲＩ、造影剤を必要とする超音波検査、動脈血採取（血液ガス）、髄液採取、中間尿採取、口腔および鼻腔内粘液採取、内視鏡、神経伝達速度、フルオレセイン蛍光眼底造影（ＦＡ)、インドシアニングリーン蛍光眼底造影（ＩＡ）、骨髄穿刺、骨髄生検など</t>
    <phoneticPr fontId="2"/>
  </si>
  <si>
    <t>ＰＫ、ＰＤ、ＰＧｘ、薬物乱用検査、特殊抗体、遺伝子解析のための検査などの採取回数（任意の場合を含む）</t>
    <phoneticPr fontId="2"/>
  </si>
  <si>
    <t>治験実施計画書に規定されている骨髄生検、肝生検などの回数（任意の場合を含む）</t>
    <phoneticPr fontId="2"/>
  </si>
  <si>
    <t>★市大における記載設定★
※記載欄が不明な項目については、ご相談させていただきます。</t>
    <rPh sb="1" eb="3">
      <t>シダイ</t>
    </rPh>
    <rPh sb="7" eb="9">
      <t>キサイ</t>
    </rPh>
    <rPh sb="9" eb="11">
      <t>セッテイ</t>
    </rPh>
    <phoneticPr fontId="2"/>
  </si>
  <si>
    <t>　　　　部分に ○ （ プルダウンより選択 ） を入力していただくと、自動的に計算されます。　削除の時は DELキー を使用してください。</t>
    <rPh sb="19" eb="21">
      <t>センタク</t>
    </rPh>
    <rPh sb="47" eb="49">
      <t>サクジョ</t>
    </rPh>
    <rPh sb="50" eb="51">
      <t>トキ</t>
    </rPh>
    <rPh sb="60" eb="62">
      <t>シヨウ</t>
    </rPh>
    <phoneticPr fontId="2"/>
  </si>
  <si>
    <t>　　　　回数の場合は数字を入力してください。</t>
    <rPh sb="13" eb="15">
      <t>ニュウリョク</t>
    </rPh>
    <phoneticPr fontId="2"/>
  </si>
  <si>
    <r>
      <t xml:space="preserve">設定理由
</t>
    </r>
    <r>
      <rPr>
        <sz val="10"/>
        <rFont val="ＭＳ Ｐゴシック"/>
        <family val="3"/>
        <charset val="128"/>
      </rPr>
      <t>記載内容がセル内に収まらない場合は、コメントを
挿入してください。 （ 右クリック → コメントの挿入 ）</t>
    </r>
    <rPh sb="0" eb="2">
      <t>セッテイ</t>
    </rPh>
    <rPh sb="2" eb="4">
      <t>リユウ</t>
    </rPh>
    <rPh sb="5" eb="9">
      <t>キサイナイヨウ</t>
    </rPh>
    <rPh sb="12" eb="13">
      <t>ナイ</t>
    </rPh>
    <rPh sb="14" eb="15">
      <t>オサ</t>
    </rPh>
    <rPh sb="19" eb="21">
      <t>バアイ</t>
    </rPh>
    <rPh sb="29" eb="31">
      <t>ソウニュウ</t>
    </rPh>
    <rPh sb="41" eb="42">
      <t>ミギ</t>
    </rPh>
    <rPh sb="54" eb="56">
      <t>ソウニュウ</t>
    </rPh>
    <phoneticPr fontId="1"/>
  </si>
  <si>
    <t>承認番号【        】</t>
    <phoneticPr fontId="2"/>
  </si>
  <si>
    <t>Ｏ</t>
    <phoneticPr fontId="2"/>
  </si>
  <si>
    <t>4以下</t>
    <rPh sb="1" eb="3">
      <t>イカ</t>
    </rPh>
    <phoneticPr fontId="2"/>
  </si>
  <si>
    <t>5～9</t>
    <phoneticPr fontId="2"/>
  </si>
  <si>
    <t>小児
成人(高齢者､肝･腎障害等合併あり)</t>
    <phoneticPr fontId="2"/>
  </si>
  <si>
    <t>被験者の選出
(適格+除外基準数)</t>
    <rPh sb="0" eb="3">
      <t>ヒケンシャ</t>
    </rPh>
    <rPh sb="4" eb="6">
      <t>センシュツ</t>
    </rPh>
    <phoneticPr fontId="2"/>
  </si>
  <si>
    <t>体内と体外を24時間以上連結する医療機器、新構造医療機器</t>
    <rPh sb="21" eb="22">
      <t>シン</t>
    </rPh>
    <rPh sb="22" eb="24">
      <t>コウゾウ</t>
    </rPh>
    <rPh sb="24" eb="26">
      <t>イリョウ</t>
    </rPh>
    <rPh sb="26" eb="28">
      <t>キキ</t>
    </rPh>
    <phoneticPr fontId="2"/>
  </si>
  <si>
    <t>Ｐ１：Ａ～Ｎの合計ポイント数</t>
    <rPh sb="7" eb="9">
      <t>ゴウケイ</t>
    </rPh>
    <rPh sb="13" eb="14">
      <t>スウ</t>
    </rPh>
    <phoneticPr fontId="2"/>
  </si>
  <si>
    <t>Ｐ２：Ｏ～Ｐの合計ポイント数</t>
    <rPh sb="7" eb="9">
      <t>ゴウケイ</t>
    </rPh>
    <rPh sb="13" eb="14">
      <t>スウ</t>
    </rPh>
    <phoneticPr fontId="2"/>
  </si>
  <si>
    <t>18歳以上を成人とする
18歳未満は小児に設定する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</si>
</sst>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2"/>
      <name val="ＭＳ 明朝"/>
      <family val="1"/>
      <charset val="128"/>
    </font>
    <font>
      <sz val="6"/>
      <name val="ＭＳ Ｐゴシック"/>
      <family val="3"/>
      <charset val="128"/>
    </font>
    <font>
      <sz val="10.5"/>
      <name val="ＭＳ Ｐ明朝"/>
      <family val="1"/>
      <charset val="128"/>
    </font>
    <font>
      <sz val="11"/>
      <name val="ＭＳ Ｐ明朝"/>
      <family val="1"/>
      <charset val="128"/>
    </font>
    <font>
      <sz val="10.5"/>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3"/>
      <name val="ＭＳ Ｐゴシック"/>
      <family val="3"/>
      <charset val="128"/>
    </font>
    <font>
      <sz val="12"/>
      <name val="ＭＳ Ｐゴシック"/>
      <family val="3"/>
      <charset val="128"/>
    </font>
    <font>
      <sz val="8"/>
      <name val="ＭＳ Ｐゴシック"/>
      <family val="3"/>
      <charset val="128"/>
    </font>
    <font>
      <b/>
      <sz val="10.5"/>
      <color rgb="FFFF0000"/>
      <name val="ＭＳ Ｐゴシック"/>
      <family val="3"/>
      <charset val="128"/>
    </font>
    <font>
      <b/>
      <sz val="10.5"/>
      <color rgb="FFFF0000"/>
      <name val="ＭＳ ゴシック"/>
      <family val="3"/>
      <charset val="128"/>
    </font>
    <font>
      <sz val="11"/>
      <name val="ＭＳ Ｐゴシック"/>
      <family val="3"/>
      <charset val="128"/>
    </font>
    <font>
      <sz val="10"/>
      <color indexed="81"/>
      <name val="MS P ゴシック"/>
      <family val="3"/>
      <charset val="128"/>
    </font>
    <font>
      <sz val="11"/>
      <name val="ＭＳ 明朝"/>
      <family val="1"/>
      <charset val="128"/>
    </font>
    <font>
      <sz val="13"/>
      <name val="ＭＳ 明朝"/>
      <family val="1"/>
      <charset val="128"/>
    </font>
    <font>
      <sz val="10"/>
      <name val="ＭＳ 明朝"/>
      <family val="1"/>
      <charset val="128"/>
    </font>
    <font>
      <sz val="10.5"/>
      <name val="ＭＳ 明朝"/>
      <family val="1"/>
      <charset val="128"/>
    </font>
    <font>
      <sz val="8"/>
      <name val="ＭＳ 明朝"/>
      <family val="1"/>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diagonalUp="1">
      <left style="thin">
        <color indexed="64"/>
      </left>
      <right/>
      <top style="thin">
        <color indexed="64"/>
      </top>
      <bottom style="double">
        <color indexed="64"/>
      </bottom>
      <diagonal style="dotted">
        <color indexed="64"/>
      </diagonal>
    </border>
    <border diagonalUp="1">
      <left/>
      <right style="thin">
        <color indexed="64"/>
      </right>
      <top style="thin">
        <color indexed="64"/>
      </top>
      <bottom style="double">
        <color indexed="64"/>
      </bottom>
      <diagonal style="dotted">
        <color indexed="64"/>
      </diagonal>
    </border>
    <border>
      <left style="thin">
        <color indexed="64"/>
      </left>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3">
    <xf numFmtId="0" fontId="0" fillId="0" borderId="0"/>
    <xf numFmtId="38" fontId="14" fillId="0" borderId="0" applyFont="0" applyFill="0" applyBorder="0" applyAlignment="0" applyProtection="0">
      <alignment vertical="center"/>
    </xf>
    <xf numFmtId="0" fontId="14" fillId="0" borderId="0"/>
  </cellStyleXfs>
  <cellXfs count="191">
    <xf numFmtId="0" fontId="0" fillId="0" borderId="0" xfId="0"/>
    <xf numFmtId="0" fontId="5"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0" xfId="0" applyFont="1" applyAlignment="1" applyProtection="1">
      <alignment horizontal="justify"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3" fillId="0" borderId="0" xfId="0" applyFont="1" applyAlignment="1" applyProtection="1">
      <alignment horizontal="center" vertical="center" wrapText="1"/>
    </xf>
    <xf numFmtId="0" fontId="0" fillId="0" borderId="0" xfId="0" applyAlignment="1" applyProtection="1">
      <alignment vertical="center"/>
    </xf>
    <xf numFmtId="0" fontId="0" fillId="0" borderId="0" xfId="0" applyProtection="1"/>
    <xf numFmtId="0" fontId="4" fillId="0" borderId="0" xfId="0" applyFont="1" applyAlignment="1" applyProtection="1">
      <alignment horizontal="center" vertical="center" wrapText="1"/>
    </xf>
    <xf numFmtId="0" fontId="5" fillId="0" borderId="15" xfId="0" applyFont="1" applyBorder="1" applyAlignment="1" applyProtection="1">
      <alignment horizontal="center" vertical="center" textRotation="255" wrapText="1"/>
    </xf>
    <xf numFmtId="0" fontId="5" fillId="0" borderId="16" xfId="0" applyFont="1" applyBorder="1" applyAlignment="1" applyProtection="1">
      <alignment vertical="center" wrapText="1"/>
    </xf>
    <xf numFmtId="0" fontId="5" fillId="0" borderId="15" xfId="0" applyFont="1" applyBorder="1" applyAlignment="1" applyProtection="1">
      <alignment vertical="center" wrapText="1"/>
    </xf>
    <xf numFmtId="0" fontId="5" fillId="0" borderId="17" xfId="0" applyFont="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textRotation="255" wrapText="1"/>
    </xf>
    <xf numFmtId="0" fontId="0" fillId="0" borderId="4" xfId="0" applyFont="1" applyBorder="1" applyAlignment="1" applyProtection="1">
      <alignment vertical="center"/>
    </xf>
    <xf numFmtId="0" fontId="5" fillId="0" borderId="3" xfId="0" applyFont="1" applyBorder="1" applyAlignment="1" applyProtection="1">
      <alignment horizontal="center" vertical="center" wrapText="1"/>
    </xf>
    <xf numFmtId="0" fontId="0" fillId="0" borderId="3" xfId="0" applyFont="1" applyBorder="1" applyAlignment="1" applyProtection="1">
      <alignment vertical="center"/>
    </xf>
    <xf numFmtId="0" fontId="5" fillId="0" borderId="5"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6" fillId="0" borderId="4" xfId="0" applyFont="1" applyBorder="1" applyAlignment="1" applyProtection="1">
      <alignment horizontal="justify" vertical="center" wrapText="1"/>
    </xf>
    <xf numFmtId="0" fontId="5" fillId="0" borderId="6" xfId="0" applyFont="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0" fillId="0" borderId="1" xfId="0" applyBorder="1" applyProtection="1"/>
    <xf numFmtId="0" fontId="5" fillId="0" borderId="19" xfId="0" applyFont="1" applyBorder="1" applyAlignment="1" applyProtection="1">
      <alignment horizontal="center" vertical="center" wrapText="1"/>
    </xf>
    <xf numFmtId="0" fontId="6" fillId="0" borderId="7" xfId="0" applyFont="1" applyBorder="1" applyAlignment="1" applyProtection="1">
      <alignment horizontal="justify" vertical="center" wrapText="1"/>
    </xf>
    <xf numFmtId="0" fontId="5" fillId="0" borderId="8" xfId="0" applyFont="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7" fillId="0" borderId="5"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1" fillId="0" borderId="5"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6" fillId="0" borderId="2" xfId="0" applyFont="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5" fillId="0" borderId="13" xfId="0" applyFont="1" applyBorder="1" applyAlignment="1" applyProtection="1">
      <alignment horizontal="center" vertical="center" wrapText="1"/>
    </xf>
    <xf numFmtId="0" fontId="6" fillId="0" borderId="9" xfId="0" applyFont="1" applyBorder="1" applyAlignment="1" applyProtection="1">
      <alignment horizontal="justify" vertical="center" wrapText="1"/>
    </xf>
    <xf numFmtId="0" fontId="5" fillId="0" borderId="10" xfId="0" applyFont="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7" fillId="0" borderId="15" xfId="0" applyFont="1" applyBorder="1" applyAlignment="1" applyProtection="1">
      <alignment vertical="center"/>
    </xf>
    <xf numFmtId="0" fontId="5" fillId="0" borderId="20" xfId="0" applyFont="1" applyBorder="1" applyAlignment="1" applyProtection="1">
      <alignment horizontal="center" vertical="center" wrapText="1"/>
    </xf>
    <xf numFmtId="0" fontId="7" fillId="0" borderId="3" xfId="0" applyFont="1" applyBorder="1" applyAlignment="1" applyProtection="1">
      <alignment vertical="center"/>
    </xf>
    <xf numFmtId="0" fontId="6" fillId="0" borderId="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0" fillId="0" borderId="15" xfId="0" applyBorder="1" applyProtection="1"/>
    <xf numFmtId="0" fontId="8" fillId="0" borderId="0" xfId="0" applyFont="1" applyAlignment="1" applyProtection="1">
      <alignment vertical="center"/>
    </xf>
    <xf numFmtId="0" fontId="12" fillId="0" borderId="0" xfId="0" applyFont="1" applyAlignment="1" applyProtection="1">
      <alignment horizontal="right" vertical="center"/>
    </xf>
    <xf numFmtId="0" fontId="12" fillId="2" borderId="1" xfId="0" applyFont="1" applyFill="1" applyBorder="1" applyAlignment="1" applyProtection="1">
      <alignment vertical="center"/>
    </xf>
    <xf numFmtId="0" fontId="5" fillId="0" borderId="0" xfId="0" applyFont="1" applyAlignment="1" applyProtection="1">
      <alignment horizontal="center" vertical="center" wrapText="1"/>
    </xf>
    <xf numFmtId="0" fontId="5" fillId="0" borderId="0" xfId="0" applyFont="1" applyAlignment="1" applyProtection="1">
      <alignment vertical="center" wrapText="1"/>
    </xf>
    <xf numFmtId="0" fontId="11" fillId="0" borderId="0" xfId="0" applyFont="1" applyAlignment="1" applyProtection="1">
      <alignment horizontal="left" vertical="center" wrapText="1"/>
    </xf>
    <xf numFmtId="0" fontId="12" fillId="0" borderId="0" xfId="0" applyFont="1" applyFill="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0" fillId="0" borderId="0" xfId="0" applyFont="1" applyAlignment="1" applyProtection="1">
      <alignment horizontal="center" vertical="center" wrapText="1"/>
    </xf>
    <xf numFmtId="0" fontId="14" fillId="0" borderId="0" xfId="2" applyProtection="1"/>
    <xf numFmtId="0" fontId="14" fillId="0" borderId="0" xfId="2" applyFont="1" applyProtection="1"/>
    <xf numFmtId="0" fontId="14" fillId="0" borderId="0" xfId="2" applyFont="1" applyAlignment="1" applyProtection="1">
      <alignment vertical="top"/>
    </xf>
    <xf numFmtId="0" fontId="14" fillId="0" borderId="0" xfId="2" applyFont="1" applyFill="1" applyProtection="1"/>
    <xf numFmtId="0" fontId="14" fillId="0" borderId="0" xfId="2" applyFont="1" applyFill="1" applyBorder="1" applyProtection="1"/>
    <xf numFmtId="0" fontId="7" fillId="0" borderId="0" xfId="2" applyFont="1" applyFill="1" applyBorder="1" applyAlignment="1" applyProtection="1">
      <alignment shrinkToFit="1"/>
    </xf>
    <xf numFmtId="0" fontId="14" fillId="0" borderId="0" xfId="2" applyFill="1" applyBorder="1" applyProtection="1"/>
    <xf numFmtId="38" fontId="14" fillId="0" borderId="0" xfId="1" applyFont="1" applyFill="1" applyBorder="1" applyAlignment="1" applyProtection="1"/>
    <xf numFmtId="0" fontId="19" fillId="0" borderId="15" xfId="0" applyFont="1" applyBorder="1" applyAlignment="1" applyProtection="1">
      <alignment horizontal="center" vertical="center" textRotation="255" wrapText="1"/>
    </xf>
    <xf numFmtId="0" fontId="19" fillId="0" borderId="16" xfId="0" applyFont="1" applyBorder="1" applyAlignment="1" applyProtection="1">
      <alignment vertical="center" wrapText="1"/>
    </xf>
    <xf numFmtId="0" fontId="19" fillId="0" borderId="15" xfId="0" applyFont="1" applyBorder="1" applyAlignment="1" applyProtection="1">
      <alignment vertical="center" wrapText="1"/>
    </xf>
    <xf numFmtId="0" fontId="19" fillId="0" borderId="17" xfId="0" applyFont="1" applyBorder="1" applyAlignment="1" applyProtection="1">
      <alignment vertical="center" wrapText="1"/>
    </xf>
    <xf numFmtId="0" fontId="19" fillId="0" borderId="3" xfId="0" applyFont="1" applyBorder="1" applyAlignment="1" applyProtection="1">
      <alignment horizontal="center" vertical="center" textRotation="255" wrapText="1"/>
    </xf>
    <xf numFmtId="0" fontId="16" fillId="0" borderId="4" xfId="0" applyFont="1" applyBorder="1" applyAlignment="1" applyProtection="1">
      <alignment vertical="center"/>
    </xf>
    <xf numFmtId="0" fontId="19" fillId="0" borderId="3" xfId="0" applyFont="1" applyBorder="1" applyAlignment="1" applyProtection="1">
      <alignment horizontal="center" vertical="center" wrapText="1"/>
    </xf>
    <xf numFmtId="0" fontId="16" fillId="0" borderId="3" xfId="0" applyFont="1" applyBorder="1" applyAlignment="1" applyProtection="1">
      <alignment vertical="center"/>
    </xf>
    <xf numFmtId="0" fontId="19" fillId="0" borderId="5"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8" fillId="0" borderId="4" xfId="0" applyFont="1" applyBorder="1" applyAlignment="1" applyProtection="1">
      <alignment horizontal="justify" vertical="center" wrapText="1"/>
    </xf>
    <xf numFmtId="0" fontId="19" fillId="0" borderId="6" xfId="0" applyFont="1" applyBorder="1" applyAlignment="1" applyProtection="1">
      <alignment horizontal="center" vertical="center" wrapText="1"/>
    </xf>
    <xf numFmtId="0" fontId="19" fillId="2" borderId="4" xfId="0" applyFont="1" applyFill="1" applyBorder="1" applyAlignment="1" applyProtection="1">
      <alignment horizontal="center" vertical="center" wrapText="1"/>
      <protection locked="0"/>
    </xf>
    <xf numFmtId="0" fontId="18" fillId="0" borderId="4"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8" fillId="0" borderId="7" xfId="0" applyFont="1" applyBorder="1" applyAlignment="1" applyProtection="1">
      <alignment horizontal="justify" vertical="center" wrapText="1"/>
    </xf>
    <xf numFmtId="0" fontId="19" fillId="0" borderId="8" xfId="0" applyFont="1" applyBorder="1" applyAlignment="1" applyProtection="1">
      <alignment horizontal="center" vertical="center" wrapText="1"/>
    </xf>
    <xf numFmtId="0" fontId="19" fillId="2" borderId="7"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left" vertical="center" wrapText="1"/>
    </xf>
    <xf numFmtId="0" fontId="19" fillId="2" borderId="1"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left" vertical="center" wrapText="1"/>
    </xf>
    <xf numFmtId="0" fontId="19" fillId="0" borderId="4"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9" fillId="2" borderId="2" xfId="0" applyFont="1" applyFill="1" applyBorder="1" applyAlignment="1" applyProtection="1">
      <alignment horizontal="center" vertical="center" wrapText="1"/>
      <protection locked="0"/>
    </xf>
    <xf numFmtId="0" fontId="18" fillId="0" borderId="14"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2" borderId="3" xfId="0"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wrapText="1"/>
    </xf>
    <xf numFmtId="0" fontId="18" fillId="0" borderId="9" xfId="0" applyFont="1" applyBorder="1" applyAlignment="1" applyProtection="1">
      <alignment horizontal="justify" vertical="center" wrapText="1"/>
    </xf>
    <xf numFmtId="0" fontId="19" fillId="0" borderId="10" xfId="0" applyFont="1" applyBorder="1" applyAlignment="1" applyProtection="1">
      <alignment horizontal="center" vertical="center" wrapText="1"/>
    </xf>
    <xf numFmtId="0" fontId="19" fillId="2" borderId="9" xfId="0" applyFont="1" applyFill="1" applyBorder="1" applyAlignment="1" applyProtection="1">
      <alignment horizontal="center" vertical="center" wrapText="1"/>
      <protection locked="0"/>
    </xf>
    <xf numFmtId="0" fontId="18" fillId="0" borderId="13"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2" borderId="13" xfId="0" applyFont="1" applyFill="1" applyBorder="1" applyAlignment="1" applyProtection="1">
      <alignment horizontal="center" vertical="center" wrapText="1"/>
      <protection locked="0"/>
    </xf>
    <xf numFmtId="0" fontId="19" fillId="0" borderId="5"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20" fillId="0" borderId="21" xfId="0"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19" fillId="0" borderId="22" xfId="0" applyFont="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6" fillId="2" borderId="0" xfId="2" applyFont="1" applyFill="1" applyAlignment="1" applyProtection="1">
      <alignment horizontal="right" vertical="top"/>
      <protection locked="0"/>
    </xf>
    <xf numFmtId="0" fontId="19" fillId="0" borderId="24" xfId="0" applyFont="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17" fillId="0" borderId="0" xfId="0" applyFont="1" applyAlignment="1" applyProtection="1">
      <alignment horizontal="center" vertical="center"/>
    </xf>
    <xf numFmtId="0" fontId="20" fillId="0" borderId="19" xfId="0" applyFont="1" applyBorder="1" applyAlignment="1" applyProtection="1">
      <alignment horizontal="center" vertical="center" textRotation="255" wrapText="1"/>
    </xf>
    <xf numFmtId="0" fontId="20" fillId="0" borderId="27" xfId="0" applyFont="1" applyBorder="1" applyAlignment="1" applyProtection="1">
      <alignment horizontal="center" vertical="center" textRotation="255" wrapText="1"/>
    </xf>
    <xf numFmtId="0" fontId="20" fillId="0" borderId="18" xfId="0" applyFont="1" applyBorder="1" applyAlignment="1" applyProtection="1">
      <alignment horizontal="center" vertical="center" textRotation="255" wrapText="1"/>
    </xf>
    <xf numFmtId="0" fontId="1" fillId="0" borderId="17"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8" fillId="0" borderId="28" xfId="0" applyFont="1" applyBorder="1" applyAlignment="1" applyProtection="1">
      <alignment horizontal="center" vertical="center" textRotation="255"/>
    </xf>
    <xf numFmtId="0" fontId="18" fillId="0" borderId="29" xfId="0" applyFont="1" applyBorder="1" applyAlignment="1" applyProtection="1">
      <alignment horizontal="center" vertical="center" textRotation="255"/>
    </xf>
    <xf numFmtId="0" fontId="18" fillId="0" borderId="30" xfId="0" applyFont="1" applyBorder="1" applyAlignment="1" applyProtection="1">
      <alignment horizontal="center" vertical="center" textRotation="255"/>
    </xf>
    <xf numFmtId="0" fontId="6" fillId="0" borderId="19"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1" fillId="0" borderId="19"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11" fillId="0" borderId="21"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9" fillId="0" borderId="0" xfId="0" applyFont="1" applyAlignment="1" applyProtection="1">
      <alignment horizontal="center" vertical="center"/>
    </xf>
    <xf numFmtId="0" fontId="10" fillId="0" borderId="17"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6" fillId="0" borderId="28" xfId="0" applyFont="1" applyBorder="1" applyAlignment="1" applyProtection="1">
      <alignment horizontal="center" vertical="center" textRotation="255"/>
    </xf>
    <xf numFmtId="0" fontId="6" fillId="0" borderId="29" xfId="0" applyFont="1" applyBorder="1" applyAlignment="1" applyProtection="1">
      <alignment horizontal="center" vertical="center" textRotation="255"/>
    </xf>
    <xf numFmtId="0" fontId="6" fillId="0" borderId="30" xfId="0" applyFont="1" applyBorder="1" applyAlignment="1" applyProtection="1">
      <alignment horizontal="center" vertical="center" textRotation="255"/>
    </xf>
    <xf numFmtId="0" fontId="5" fillId="0" borderId="19" xfId="0" applyFont="1" applyBorder="1" applyAlignment="1" applyProtection="1">
      <alignment horizontal="center" vertical="center" textRotation="255" wrapText="1"/>
    </xf>
    <xf numFmtId="0" fontId="5" fillId="0" borderId="27" xfId="0" applyFont="1" applyBorder="1" applyAlignment="1" applyProtection="1">
      <alignment horizontal="center" vertical="center" textRotation="255" wrapText="1"/>
    </xf>
    <xf numFmtId="0" fontId="5" fillId="0" borderId="18" xfId="0" applyFont="1" applyBorder="1" applyAlignment="1" applyProtection="1">
      <alignment horizontal="center" vertical="center" textRotation="255" wrapText="1"/>
    </xf>
    <xf numFmtId="0" fontId="5" fillId="0" borderId="21"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13" fillId="0" borderId="26" xfId="0" applyFont="1" applyBorder="1" applyAlignment="1" applyProtection="1">
      <alignment horizontal="left" vertical="center"/>
    </xf>
    <xf numFmtId="0" fontId="13" fillId="0" borderId="0" xfId="0" applyFont="1" applyBorder="1" applyAlignment="1" applyProtection="1">
      <alignment horizontal="left" vertical="center"/>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cellXfs>
  <cellStyles count="3">
    <cellStyle name="桁区切り" xfId="1" builtinId="6"/>
    <cellStyle name="標準" xfId="0" builtinId="0"/>
    <cellStyle name="標準_算定表管理画面サンプル" xfId="2"/>
  </cellStyles>
  <dxfs count="8">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
      <fill>
        <patternFill>
          <bgColor rgb="FFFFAFA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0</xdr:rowOff>
    </xdr:from>
    <xdr:to>
      <xdr:col>1</xdr:col>
      <xdr:colOff>381000</xdr:colOff>
      <xdr:row>2</xdr:row>
      <xdr:rowOff>0</xdr:rowOff>
    </xdr:to>
    <xdr:sp macro="" textlink="">
      <xdr:nvSpPr>
        <xdr:cNvPr id="2" name="正方形/長方形 1"/>
        <xdr:cNvSpPr/>
      </xdr:nvSpPr>
      <xdr:spPr>
        <a:xfrm>
          <a:off x="285750" y="161925"/>
          <a:ext cx="371475" cy="200025"/>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4"/>
  <sheetViews>
    <sheetView showGridLines="0" tabSelected="1" zoomScaleNormal="100" workbookViewId="0">
      <selection activeCell="I5" sqref="I5:J5"/>
    </sheetView>
  </sheetViews>
  <sheetFormatPr defaultColWidth="9" defaultRowHeight="13.2"/>
  <cols>
    <col min="1" max="1" width="3.6640625" style="4" customWidth="1"/>
    <col min="2" max="2" width="18.6640625" style="4" customWidth="1"/>
    <col min="3" max="4" width="4.109375" style="5" customWidth="1"/>
    <col min="5" max="5" width="16.6640625" style="4" customWidth="1"/>
    <col min="6" max="6" width="4.109375" style="4" customWidth="1"/>
    <col min="7" max="7" width="16.6640625" style="4" customWidth="1"/>
    <col min="8" max="8" width="4.109375" style="4" customWidth="1"/>
    <col min="9" max="9" width="16.6640625" style="4" customWidth="1"/>
    <col min="10" max="10" width="5.6640625" style="4" customWidth="1"/>
    <col min="11" max="11" width="5.6640625" style="61" customWidth="1"/>
    <col min="12" max="12" width="40.6640625" style="4" customWidth="1"/>
    <col min="13" max="16384" width="9" style="4"/>
  </cols>
  <sheetData>
    <row r="1" spans="1:37" s="62" customFormat="1">
      <c r="A1" s="61"/>
      <c r="C1" s="61"/>
      <c r="D1" s="61"/>
      <c r="E1" s="61"/>
      <c r="F1" s="61"/>
      <c r="G1" s="61"/>
      <c r="H1" s="61"/>
      <c r="I1" s="61"/>
      <c r="J1" s="61"/>
      <c r="K1" s="61"/>
      <c r="L1" s="63"/>
    </row>
    <row r="2" spans="1:37" ht="15.75" customHeight="1">
      <c r="A2" s="59" t="s">
        <v>83</v>
      </c>
      <c r="B2" s="64" t="s">
        <v>114</v>
      </c>
      <c r="C2" s="65"/>
      <c r="D2" s="65"/>
      <c r="E2" s="65"/>
      <c r="F2" s="65"/>
      <c r="G2" s="65"/>
      <c r="H2" s="65"/>
      <c r="I2" s="65"/>
      <c r="J2" s="65"/>
      <c r="K2" s="65"/>
    </row>
    <row r="3" spans="1:37" ht="15.75" customHeight="1">
      <c r="A3" s="59"/>
      <c r="B3" s="64" t="s">
        <v>115</v>
      </c>
      <c r="C3" s="66"/>
      <c r="D3" s="66"/>
      <c r="E3" s="66"/>
      <c r="F3" s="66"/>
      <c r="G3" s="66"/>
      <c r="H3" s="66"/>
      <c r="I3" s="67"/>
      <c r="J3" s="66"/>
      <c r="K3" s="66"/>
    </row>
    <row r="4" spans="1:37">
      <c r="A4" s="3"/>
      <c r="K4" s="68"/>
    </row>
    <row r="5" spans="1:37" s="69" customFormat="1" ht="31.5" customHeight="1">
      <c r="B5" s="70"/>
      <c r="C5" s="70"/>
      <c r="D5" s="70"/>
      <c r="E5" s="70"/>
      <c r="G5" s="71"/>
      <c r="H5" s="71"/>
      <c r="I5" s="133" t="s">
        <v>117</v>
      </c>
      <c r="J5" s="133"/>
      <c r="K5" s="70"/>
      <c r="L5" s="70"/>
      <c r="M5" s="70"/>
      <c r="N5" s="70"/>
      <c r="O5" s="70"/>
      <c r="P5" s="70"/>
      <c r="V5" s="72"/>
      <c r="W5" s="73"/>
      <c r="X5" s="73"/>
      <c r="Y5" s="73"/>
      <c r="Z5" s="73"/>
      <c r="AA5" s="74"/>
      <c r="AB5" s="74"/>
      <c r="AC5" s="74"/>
      <c r="AD5" s="74"/>
      <c r="AE5" s="74"/>
      <c r="AF5" s="75"/>
      <c r="AG5" s="75"/>
      <c r="AH5" s="76"/>
      <c r="AI5" s="76"/>
      <c r="AJ5" s="76"/>
      <c r="AK5" s="76"/>
    </row>
    <row r="6" spans="1:37" ht="48.75" customHeight="1">
      <c r="A6" s="139" t="s">
        <v>43</v>
      </c>
      <c r="B6" s="139"/>
      <c r="C6" s="139"/>
      <c r="D6" s="139"/>
      <c r="E6" s="139"/>
      <c r="F6" s="139"/>
      <c r="G6" s="139"/>
      <c r="H6" s="139"/>
      <c r="I6" s="139"/>
      <c r="J6" s="139"/>
      <c r="K6" s="68"/>
    </row>
    <row r="7" spans="1:37">
      <c r="A7" s="143" t="s">
        <v>0</v>
      </c>
      <c r="B7" s="144"/>
      <c r="C7" s="149" t="s">
        <v>1</v>
      </c>
      <c r="D7" s="77"/>
      <c r="E7" s="78"/>
      <c r="F7" s="79"/>
      <c r="G7" s="79"/>
      <c r="H7" s="80"/>
      <c r="I7" s="78"/>
      <c r="J7" s="140" t="s">
        <v>2</v>
      </c>
      <c r="L7" s="136" t="s">
        <v>116</v>
      </c>
    </row>
    <row r="8" spans="1:37">
      <c r="A8" s="145"/>
      <c r="B8" s="146"/>
      <c r="C8" s="150"/>
      <c r="D8" s="119" t="s">
        <v>3</v>
      </c>
      <c r="E8" s="120"/>
      <c r="F8" s="121" t="s">
        <v>5</v>
      </c>
      <c r="G8" s="120"/>
      <c r="H8" s="121" t="s">
        <v>7</v>
      </c>
      <c r="I8" s="120"/>
      <c r="J8" s="141"/>
      <c r="L8" s="137"/>
    </row>
    <row r="9" spans="1:37">
      <c r="A9" s="145"/>
      <c r="B9" s="146"/>
      <c r="C9" s="150"/>
      <c r="D9" s="119" t="s">
        <v>4</v>
      </c>
      <c r="E9" s="120"/>
      <c r="F9" s="121" t="s">
        <v>6</v>
      </c>
      <c r="G9" s="120"/>
      <c r="H9" s="121" t="s">
        <v>8</v>
      </c>
      <c r="I9" s="120"/>
      <c r="J9" s="141"/>
      <c r="L9" s="137"/>
    </row>
    <row r="10" spans="1:37" ht="15" customHeight="1">
      <c r="A10" s="147"/>
      <c r="B10" s="148"/>
      <c r="C10" s="151"/>
      <c r="D10" s="81"/>
      <c r="E10" s="82"/>
      <c r="F10" s="83"/>
      <c r="G10" s="84"/>
      <c r="H10" s="85"/>
      <c r="I10" s="82"/>
      <c r="J10" s="142"/>
      <c r="L10" s="138"/>
    </row>
    <row r="11" spans="1:37" ht="30" customHeight="1">
      <c r="A11" s="86" t="s">
        <v>9</v>
      </c>
      <c r="B11" s="87" t="s">
        <v>44</v>
      </c>
      <c r="C11" s="88">
        <v>2</v>
      </c>
      <c r="D11" s="89"/>
      <c r="E11" s="90" t="s">
        <v>10</v>
      </c>
      <c r="F11" s="89"/>
      <c r="G11" s="90" t="s">
        <v>11</v>
      </c>
      <c r="H11" s="89"/>
      <c r="I11" s="90" t="s">
        <v>12</v>
      </c>
      <c r="J11" s="91">
        <f>IF(OR(D11&amp;F11&amp;H11="",D11&amp;F11&amp;H11="○"),IF(D11="○",C11*1,IF(F11="○",C11*3,IF(H11="○",C11*5,0))),"エラー")</f>
        <v>0</v>
      </c>
      <c r="K11" s="68" t="s">
        <v>70</v>
      </c>
      <c r="L11" s="1"/>
    </row>
    <row r="12" spans="1:37" ht="30" customHeight="1">
      <c r="A12" s="86" t="s">
        <v>13</v>
      </c>
      <c r="B12" s="87" t="s">
        <v>14</v>
      </c>
      <c r="C12" s="88">
        <v>1</v>
      </c>
      <c r="D12" s="89"/>
      <c r="E12" s="90" t="s">
        <v>15</v>
      </c>
      <c r="F12" s="89"/>
      <c r="G12" s="90" t="s">
        <v>16</v>
      </c>
      <c r="H12" s="122"/>
      <c r="I12" s="123"/>
      <c r="J12" s="91">
        <f>IF(OR(D12&amp;F12="",D12&amp;F12="○"),IF(D12="○",C12*1,IF(F12="○",C12*3,0)),"エラー")</f>
        <v>0</v>
      </c>
      <c r="K12" s="68" t="s">
        <v>70</v>
      </c>
      <c r="L12" s="1"/>
    </row>
    <row r="13" spans="1:37" ht="30" customHeight="1">
      <c r="A13" s="86" t="s">
        <v>17</v>
      </c>
      <c r="B13" s="87" t="s">
        <v>45</v>
      </c>
      <c r="C13" s="88">
        <v>1</v>
      </c>
      <c r="D13" s="89"/>
      <c r="E13" s="90" t="s">
        <v>52</v>
      </c>
      <c r="F13" s="89"/>
      <c r="G13" s="90" t="s">
        <v>53</v>
      </c>
      <c r="H13" s="89"/>
      <c r="I13" s="90" t="s">
        <v>19</v>
      </c>
      <c r="J13" s="91">
        <f t="shared" ref="J13:J14" si="0">IF(OR(D13&amp;F13&amp;H13="",D13&amp;F13&amp;H13="○"),IF(D13="○",C13*1,IF(F13="○",C13*3,IF(H13="○",C13*5,0))),"エラー")</f>
        <v>0</v>
      </c>
      <c r="K13" s="68" t="s">
        <v>70</v>
      </c>
      <c r="L13" s="1"/>
    </row>
    <row r="14" spans="1:37" ht="36" customHeight="1">
      <c r="A14" s="131" t="s">
        <v>18</v>
      </c>
      <c r="B14" s="92" t="s">
        <v>56</v>
      </c>
      <c r="C14" s="93">
        <v>2</v>
      </c>
      <c r="D14" s="94"/>
      <c r="E14" s="95" t="s">
        <v>90</v>
      </c>
      <c r="F14" s="96"/>
      <c r="G14" s="95" t="s">
        <v>88</v>
      </c>
      <c r="H14" s="96"/>
      <c r="I14" s="95" t="s">
        <v>123</v>
      </c>
      <c r="J14" s="91">
        <f t="shared" si="0"/>
        <v>0</v>
      </c>
      <c r="K14" s="68" t="s">
        <v>70</v>
      </c>
      <c r="L14" s="1"/>
    </row>
    <row r="15" spans="1:37" ht="58.5" customHeight="1">
      <c r="A15" s="132"/>
      <c r="B15" s="87" t="s">
        <v>57</v>
      </c>
      <c r="C15" s="88">
        <v>10</v>
      </c>
      <c r="D15" s="89"/>
      <c r="E15" s="97" t="s">
        <v>71</v>
      </c>
      <c r="F15" s="128"/>
      <c r="G15" s="129"/>
      <c r="H15" s="129"/>
      <c r="I15" s="130"/>
      <c r="J15" s="91">
        <f>IF(OR(D15="",D15="○"),IF(D15="○",C15*1,0),"エラー")</f>
        <v>0</v>
      </c>
      <c r="K15" s="68" t="s">
        <v>70</v>
      </c>
      <c r="L15" s="1"/>
    </row>
    <row r="16" spans="1:37" ht="30" customHeight="1">
      <c r="A16" s="86" t="s">
        <v>72</v>
      </c>
      <c r="B16" s="87" t="s">
        <v>46</v>
      </c>
      <c r="C16" s="88">
        <v>5</v>
      </c>
      <c r="D16" s="89"/>
      <c r="E16" s="90" t="s">
        <v>20</v>
      </c>
      <c r="F16" s="128"/>
      <c r="G16" s="129"/>
      <c r="H16" s="129"/>
      <c r="I16" s="130"/>
      <c r="J16" s="98">
        <f>IF(OR(D16="",D16="○"),IF(D16="○",C16*1,0),"エラー")</f>
        <v>0</v>
      </c>
      <c r="K16" s="68" t="s">
        <v>70</v>
      </c>
      <c r="L16" s="1"/>
    </row>
    <row r="17" spans="1:12" ht="49.5" customHeight="1">
      <c r="A17" s="86" t="s">
        <v>73</v>
      </c>
      <c r="B17" s="87" t="s">
        <v>21</v>
      </c>
      <c r="C17" s="88">
        <v>1</v>
      </c>
      <c r="D17" s="89"/>
      <c r="E17" s="90" t="s">
        <v>22</v>
      </c>
      <c r="F17" s="89"/>
      <c r="G17" s="90" t="s">
        <v>121</v>
      </c>
      <c r="H17" s="89"/>
      <c r="I17" s="90" t="s">
        <v>47</v>
      </c>
      <c r="J17" s="91">
        <f t="shared" ref="J17:J21" si="1">IF(OR(D17&amp;F17&amp;H17="",D17&amp;F17&amp;H17="○"),IF(D17="○",C17*1,IF(F17="○",C17*3,IF(H17="○",C17*5,0))),"エラー")</f>
        <v>0</v>
      </c>
      <c r="K17" s="68" t="s">
        <v>70</v>
      </c>
      <c r="L17" s="1"/>
    </row>
    <row r="18" spans="1:12" ht="30" customHeight="1">
      <c r="A18" s="86" t="s">
        <v>74</v>
      </c>
      <c r="B18" s="87" t="s">
        <v>122</v>
      </c>
      <c r="C18" s="88">
        <v>1</v>
      </c>
      <c r="D18" s="89"/>
      <c r="E18" s="90" t="s">
        <v>23</v>
      </c>
      <c r="F18" s="89"/>
      <c r="G18" s="90" t="s">
        <v>24</v>
      </c>
      <c r="H18" s="89"/>
      <c r="I18" s="90" t="s">
        <v>25</v>
      </c>
      <c r="J18" s="91">
        <f t="shared" si="1"/>
        <v>0</v>
      </c>
      <c r="K18" s="68" t="s">
        <v>70</v>
      </c>
      <c r="L18" s="1"/>
    </row>
    <row r="19" spans="1:12" ht="30" customHeight="1">
      <c r="A19" s="86" t="s">
        <v>75</v>
      </c>
      <c r="B19" s="87" t="s">
        <v>48</v>
      </c>
      <c r="C19" s="88">
        <v>2</v>
      </c>
      <c r="D19" s="89"/>
      <c r="E19" s="90" t="s">
        <v>119</v>
      </c>
      <c r="F19" s="89"/>
      <c r="G19" s="90" t="s">
        <v>120</v>
      </c>
      <c r="H19" s="89"/>
      <c r="I19" s="90" t="s">
        <v>29</v>
      </c>
      <c r="J19" s="91">
        <f t="shared" si="1"/>
        <v>0</v>
      </c>
      <c r="K19" s="68" t="s">
        <v>70</v>
      </c>
      <c r="L19" s="1"/>
    </row>
    <row r="20" spans="1:12" ht="30" customHeight="1">
      <c r="A20" s="86" t="s">
        <v>76</v>
      </c>
      <c r="B20" s="87" t="s">
        <v>26</v>
      </c>
      <c r="C20" s="88">
        <v>1</v>
      </c>
      <c r="D20" s="89"/>
      <c r="E20" s="90" t="s">
        <v>119</v>
      </c>
      <c r="F20" s="89"/>
      <c r="G20" s="90" t="s">
        <v>120</v>
      </c>
      <c r="H20" s="89"/>
      <c r="I20" s="90" t="s">
        <v>29</v>
      </c>
      <c r="J20" s="91">
        <f t="shared" si="1"/>
        <v>0</v>
      </c>
      <c r="K20" s="68" t="s">
        <v>70</v>
      </c>
      <c r="L20" s="2"/>
    </row>
    <row r="21" spans="1:12" ht="39" customHeight="1">
      <c r="A21" s="86" t="s">
        <v>77</v>
      </c>
      <c r="B21" s="87" t="s">
        <v>40</v>
      </c>
      <c r="C21" s="88">
        <v>1</v>
      </c>
      <c r="D21" s="94"/>
      <c r="E21" s="99" t="s">
        <v>30</v>
      </c>
      <c r="F21" s="100"/>
      <c r="G21" s="99" t="s">
        <v>31</v>
      </c>
      <c r="H21" s="100"/>
      <c r="I21" s="99" t="s">
        <v>32</v>
      </c>
      <c r="J21" s="91">
        <f t="shared" si="1"/>
        <v>0</v>
      </c>
      <c r="K21" s="68" t="s">
        <v>70</v>
      </c>
      <c r="L21" s="2"/>
    </row>
    <row r="22" spans="1:12" ht="30" customHeight="1">
      <c r="A22" s="86" t="s">
        <v>78</v>
      </c>
      <c r="B22" s="87" t="s">
        <v>49</v>
      </c>
      <c r="C22" s="88">
        <v>3</v>
      </c>
      <c r="D22" s="89"/>
      <c r="E22" s="101" t="s">
        <v>51</v>
      </c>
      <c r="F22" s="124"/>
      <c r="G22" s="125"/>
      <c r="H22" s="125"/>
      <c r="I22" s="126"/>
      <c r="J22" s="102">
        <f>IF(D22="",0,C22*D22)</f>
        <v>0</v>
      </c>
      <c r="K22" s="68" t="s">
        <v>70</v>
      </c>
      <c r="L22" s="1"/>
    </row>
    <row r="23" spans="1:12" ht="30" customHeight="1">
      <c r="A23" s="86" t="s">
        <v>79</v>
      </c>
      <c r="B23" s="87" t="s">
        <v>50</v>
      </c>
      <c r="C23" s="88">
        <v>2</v>
      </c>
      <c r="D23" s="103"/>
      <c r="E23" s="101" t="s">
        <v>51</v>
      </c>
      <c r="F23" s="124"/>
      <c r="G23" s="125"/>
      <c r="H23" s="125"/>
      <c r="I23" s="126"/>
      <c r="J23" s="102">
        <f>IF(D23="",0,C23*D23)</f>
        <v>0</v>
      </c>
      <c r="K23" s="68" t="s">
        <v>70</v>
      </c>
      <c r="L23" s="1"/>
    </row>
    <row r="24" spans="1:12" ht="30" customHeight="1">
      <c r="A24" s="86" t="s">
        <v>80</v>
      </c>
      <c r="B24" s="87" t="s">
        <v>34</v>
      </c>
      <c r="C24" s="88">
        <v>5</v>
      </c>
      <c r="D24" s="103"/>
      <c r="E24" s="101" t="s">
        <v>51</v>
      </c>
      <c r="F24" s="124"/>
      <c r="G24" s="125"/>
      <c r="H24" s="125"/>
      <c r="I24" s="126"/>
      <c r="J24" s="102">
        <f>IF(D24="",0,C24*D24)</f>
        <v>0</v>
      </c>
      <c r="K24" s="68" t="s">
        <v>70</v>
      </c>
      <c r="L24" s="1"/>
    </row>
    <row r="25" spans="1:12" ht="51.75" customHeight="1" thickBot="1">
      <c r="A25" s="104" t="s">
        <v>81</v>
      </c>
      <c r="B25" s="105" t="s">
        <v>82</v>
      </c>
      <c r="C25" s="106">
        <v>10</v>
      </c>
      <c r="D25" s="107"/>
      <c r="E25" s="108" t="s">
        <v>86</v>
      </c>
      <c r="F25" s="107"/>
      <c r="G25" s="109" t="s">
        <v>87</v>
      </c>
      <c r="H25" s="134"/>
      <c r="I25" s="135"/>
      <c r="J25" s="91">
        <f>IF(OR(D25&amp;F25="",D25&amp;F25="○"),IF(D25="○",C25*1,IF(F25="○",C25*3,0)),"エラー")</f>
        <v>0</v>
      </c>
      <c r="K25" s="68" t="s">
        <v>70</v>
      </c>
      <c r="L25" s="1"/>
    </row>
    <row r="26" spans="1:12" ht="27" customHeight="1" thickTop="1" thickBot="1">
      <c r="A26" s="117" t="s">
        <v>124</v>
      </c>
      <c r="B26" s="118"/>
      <c r="C26" s="118"/>
      <c r="D26" s="118"/>
      <c r="E26" s="118"/>
      <c r="F26" s="118"/>
      <c r="G26" s="118"/>
      <c r="H26" s="118"/>
      <c r="I26" s="118"/>
      <c r="J26" s="110">
        <f>SUM(J11:J25)</f>
        <v>0</v>
      </c>
    </row>
    <row r="27" spans="1:12" ht="9.75" customHeight="1">
      <c r="A27" s="111"/>
      <c r="B27" s="112"/>
      <c r="C27" s="112"/>
      <c r="D27" s="112"/>
      <c r="E27" s="112"/>
      <c r="F27" s="112"/>
      <c r="G27" s="112"/>
      <c r="H27" s="112"/>
      <c r="I27" s="112"/>
      <c r="J27" s="112"/>
    </row>
    <row r="28" spans="1:12" ht="30" customHeight="1">
      <c r="A28" s="102" t="s">
        <v>118</v>
      </c>
      <c r="B28" s="92" t="s">
        <v>33</v>
      </c>
      <c r="C28" s="93">
        <v>7</v>
      </c>
      <c r="D28" s="94"/>
      <c r="E28" s="113" t="s">
        <v>35</v>
      </c>
      <c r="F28" s="122"/>
      <c r="G28" s="127"/>
      <c r="H28" s="127"/>
      <c r="I28" s="123"/>
      <c r="J28" s="114">
        <f>IF(OR(D28="",D28="○"),IF(D28="○",C28*1,0),"エラー")</f>
        <v>0</v>
      </c>
      <c r="K28" s="68" t="s">
        <v>70</v>
      </c>
      <c r="L28" s="1"/>
    </row>
    <row r="29" spans="1:12" ht="30" customHeight="1" thickBot="1">
      <c r="A29" s="104" t="s">
        <v>92</v>
      </c>
      <c r="B29" s="105" t="s">
        <v>36</v>
      </c>
      <c r="C29" s="115">
        <v>5</v>
      </c>
      <c r="D29" s="107"/>
      <c r="E29" s="108" t="s">
        <v>37</v>
      </c>
      <c r="F29" s="116"/>
      <c r="G29" s="108" t="s">
        <v>38</v>
      </c>
      <c r="H29" s="116"/>
      <c r="I29" s="108" t="s">
        <v>39</v>
      </c>
      <c r="J29" s="91">
        <f>IF(OR(D29&amp;F29&amp;H29="",D29&amp;F29&amp;H29="○"),IF(D29="○",C29*1,IF(F29="○",C29*3,IF(H29="○",C29*5,0))),"エラー")</f>
        <v>0</v>
      </c>
      <c r="K29" s="68" t="s">
        <v>70</v>
      </c>
      <c r="L29" s="1"/>
    </row>
    <row r="30" spans="1:12" ht="27" customHeight="1" thickTop="1" thickBot="1">
      <c r="A30" s="117" t="s">
        <v>125</v>
      </c>
      <c r="B30" s="118"/>
      <c r="C30" s="118"/>
      <c r="D30" s="118"/>
      <c r="E30" s="118"/>
      <c r="F30" s="118"/>
      <c r="G30" s="118"/>
      <c r="H30" s="118"/>
      <c r="I30" s="118"/>
      <c r="J30" s="110">
        <f>SUM(J28:J29)</f>
        <v>0</v>
      </c>
    </row>
    <row r="31" spans="1:12">
      <c r="A31" s="3"/>
    </row>
    <row r="32" spans="1:12">
      <c r="C32" s="4"/>
      <c r="D32" s="4"/>
      <c r="K32" s="4"/>
    </row>
    <row r="33" spans="1:11">
      <c r="A33" s="3"/>
      <c r="C33" s="4"/>
      <c r="D33" s="4"/>
      <c r="K33" s="4"/>
    </row>
    <row r="34" spans="1:11">
      <c r="A34" s="3"/>
    </row>
  </sheetData>
  <sheetProtection password="CC39" sheet="1" selectLockedCells="1"/>
  <mergeCells count="23">
    <mergeCell ref="I5:J5"/>
    <mergeCell ref="H25:I25"/>
    <mergeCell ref="F23:I23"/>
    <mergeCell ref="L7:L10"/>
    <mergeCell ref="A6:J6"/>
    <mergeCell ref="J7:J10"/>
    <mergeCell ref="A7:B10"/>
    <mergeCell ref="C7:C10"/>
    <mergeCell ref="A30:I30"/>
    <mergeCell ref="D8:E8"/>
    <mergeCell ref="D9:E9"/>
    <mergeCell ref="F8:G8"/>
    <mergeCell ref="F9:G9"/>
    <mergeCell ref="H8:I8"/>
    <mergeCell ref="H9:I9"/>
    <mergeCell ref="H12:I12"/>
    <mergeCell ref="F22:I22"/>
    <mergeCell ref="F24:I24"/>
    <mergeCell ref="F28:I28"/>
    <mergeCell ref="F16:I16"/>
    <mergeCell ref="F15:I15"/>
    <mergeCell ref="A26:I26"/>
    <mergeCell ref="A14:A15"/>
  </mergeCells>
  <phoneticPr fontId="2"/>
  <conditionalFormatting sqref="J11">
    <cfRule type="containsText" dxfId="7" priority="9" operator="containsText" text="エラー">
      <formula>NOT(ISERROR(SEARCH("エラー",J11)))</formula>
    </cfRule>
  </conditionalFormatting>
  <conditionalFormatting sqref="J12">
    <cfRule type="containsText" dxfId="6" priority="8" operator="containsText" text="エラー">
      <formula>NOT(ISERROR(SEARCH("エラー",J12)))</formula>
    </cfRule>
  </conditionalFormatting>
  <conditionalFormatting sqref="J15">
    <cfRule type="containsText" dxfId="5" priority="7" operator="containsText" text="エラー">
      <formula>NOT(ISERROR(SEARCH("エラー",J15)))</formula>
    </cfRule>
  </conditionalFormatting>
  <conditionalFormatting sqref="J13">
    <cfRule type="containsText" dxfId="4" priority="5" operator="containsText" text="エラー">
      <formula>NOT(ISERROR(SEARCH("エラー",J13)))</formula>
    </cfRule>
  </conditionalFormatting>
  <conditionalFormatting sqref="J14">
    <cfRule type="containsText" dxfId="3" priority="4" operator="containsText" text="エラー">
      <formula>NOT(ISERROR(SEARCH("エラー",J14)))</formula>
    </cfRule>
  </conditionalFormatting>
  <conditionalFormatting sqref="J17:J21">
    <cfRule type="containsText" dxfId="2" priority="3" operator="containsText" text="エラー">
      <formula>NOT(ISERROR(SEARCH("エラー",J17)))</formula>
    </cfRule>
  </conditionalFormatting>
  <conditionalFormatting sqref="J25">
    <cfRule type="containsText" dxfId="1" priority="2" operator="containsText" text="エラー">
      <formula>NOT(ISERROR(SEARCH("エラー",J25)))</formula>
    </cfRule>
  </conditionalFormatting>
  <conditionalFormatting sqref="J29">
    <cfRule type="containsText" dxfId="0" priority="1" operator="containsText" text="エラー">
      <formula>NOT(ISERROR(SEARCH("エラー",J29)))</formula>
    </cfRule>
  </conditionalFormatting>
  <dataValidations count="2">
    <dataValidation type="list" allowBlank="1" showInputMessage="1" showErrorMessage="1" error="プルダウンより選択してください" sqref="D11:D21 F11:F14 H11 H13:H14 F17:F21 H17:H21 D25 F25 D28:D29 F29 H29">
      <formula1>"○"</formula1>
    </dataValidation>
    <dataValidation type="whole" imeMode="disabled" allowBlank="1" showInputMessage="1" showErrorMessage="1" error="整数を入力してください" sqref="D22:D24">
      <formula1>0</formula1>
      <formula2>500</formula2>
    </dataValidation>
  </dataValidations>
  <pageMargins left="0.53" right="0.15748031496062992" top="0.59055118110236227" bottom="0.35433070866141736" header="0.51181102362204722" footer="0.35433070866141736"/>
  <pageSetup paperSize="9"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4"/>
  <sheetViews>
    <sheetView zoomScaleNormal="100" workbookViewId="0">
      <pane xSplit="2" ySplit="9" topLeftCell="C16" activePane="bottomRight" state="frozen"/>
      <selection pane="topRight" activeCell="C1" sqref="C1"/>
      <selection pane="bottomLeft" activeCell="A10" sqref="A10"/>
      <selection pane="bottomRight" activeCell="N19" sqref="N19"/>
    </sheetView>
  </sheetViews>
  <sheetFormatPr defaultColWidth="9" defaultRowHeight="13.2"/>
  <cols>
    <col min="1" max="1" width="3.6640625" style="4" customWidth="1"/>
    <col min="2" max="2" width="18.6640625" style="4" customWidth="1"/>
    <col min="3" max="3" width="4" style="5" customWidth="1"/>
    <col min="4" max="4" width="4.109375" style="5" customWidth="1"/>
    <col min="5" max="5" width="16.6640625" style="4" customWidth="1"/>
    <col min="6" max="6" width="4.109375" style="4" customWidth="1"/>
    <col min="7" max="7" width="16.6640625" style="4" customWidth="1"/>
    <col min="8" max="8" width="4.109375" style="4" customWidth="1"/>
    <col min="9" max="9" width="16.6640625" style="4" customWidth="1"/>
    <col min="10" max="10" width="5.6640625" style="4" customWidth="1"/>
    <col min="11" max="11" width="5.6640625" style="6" customWidth="1"/>
    <col min="12" max="12" width="38.88671875" style="7" customWidth="1"/>
    <col min="13" max="13" width="1.6640625" style="8" customWidth="1"/>
    <col min="14" max="14" width="65.44140625" style="8" customWidth="1"/>
    <col min="15" max="16384" width="9" style="7"/>
  </cols>
  <sheetData>
    <row r="1" spans="1:14">
      <c r="A1" s="3"/>
    </row>
    <row r="2" spans="1:14">
      <c r="A2" s="3"/>
      <c r="K2" s="9"/>
    </row>
    <row r="3" spans="1:14" ht="15.6">
      <c r="A3" s="164" t="s">
        <v>43</v>
      </c>
      <c r="B3" s="164"/>
      <c r="C3" s="164"/>
      <c r="D3" s="164"/>
      <c r="E3" s="164"/>
      <c r="F3" s="164"/>
      <c r="G3" s="164"/>
      <c r="H3" s="164"/>
      <c r="I3" s="164"/>
      <c r="J3" s="164"/>
      <c r="K3" s="9"/>
    </row>
    <row r="4" spans="1:14">
      <c r="A4" s="3"/>
    </row>
    <row r="5" spans="1:14" ht="4.5" customHeight="1">
      <c r="A5" s="3"/>
    </row>
    <row r="6" spans="1:14" ht="24" customHeight="1">
      <c r="A6" s="165" t="s">
        <v>0</v>
      </c>
      <c r="B6" s="166"/>
      <c r="C6" s="171" t="s">
        <v>1</v>
      </c>
      <c r="D6" s="10"/>
      <c r="E6" s="11"/>
      <c r="F6" s="12"/>
      <c r="G6" s="12"/>
      <c r="H6" s="13"/>
      <c r="I6" s="11"/>
      <c r="J6" s="174" t="s">
        <v>2</v>
      </c>
      <c r="L6" s="155" t="s">
        <v>42</v>
      </c>
      <c r="N6" s="152" t="s">
        <v>113</v>
      </c>
    </row>
    <row r="7" spans="1:14" ht="13.5" customHeight="1">
      <c r="A7" s="167"/>
      <c r="B7" s="168"/>
      <c r="C7" s="172"/>
      <c r="D7" s="158" t="s">
        <v>3</v>
      </c>
      <c r="E7" s="159"/>
      <c r="F7" s="160" t="s">
        <v>5</v>
      </c>
      <c r="G7" s="159"/>
      <c r="H7" s="160" t="s">
        <v>7</v>
      </c>
      <c r="I7" s="159"/>
      <c r="J7" s="175"/>
      <c r="L7" s="156"/>
      <c r="N7" s="153"/>
    </row>
    <row r="8" spans="1:14" ht="13.5" customHeight="1">
      <c r="A8" s="167"/>
      <c r="B8" s="168"/>
      <c r="C8" s="172"/>
      <c r="D8" s="158" t="s">
        <v>4</v>
      </c>
      <c r="E8" s="159"/>
      <c r="F8" s="160" t="s">
        <v>6</v>
      </c>
      <c r="G8" s="159"/>
      <c r="H8" s="160" t="s">
        <v>8</v>
      </c>
      <c r="I8" s="159"/>
      <c r="J8" s="175"/>
      <c r="L8" s="156"/>
      <c r="N8" s="153"/>
    </row>
    <row r="9" spans="1:14" ht="15" customHeight="1">
      <c r="A9" s="169"/>
      <c r="B9" s="170"/>
      <c r="C9" s="173"/>
      <c r="D9" s="16"/>
      <c r="E9" s="17"/>
      <c r="F9" s="18"/>
      <c r="G9" s="19"/>
      <c r="H9" s="20"/>
      <c r="I9" s="17"/>
      <c r="J9" s="176"/>
      <c r="L9" s="157"/>
      <c r="N9" s="154"/>
    </row>
    <row r="10" spans="1:14" ht="30" customHeight="1">
      <c r="A10" s="21" t="s">
        <v>9</v>
      </c>
      <c r="B10" s="22" t="s">
        <v>44</v>
      </c>
      <c r="C10" s="23">
        <v>2</v>
      </c>
      <c r="D10" s="24" t="s">
        <v>84</v>
      </c>
      <c r="E10" s="25" t="s">
        <v>10</v>
      </c>
      <c r="F10" s="24"/>
      <c r="G10" s="25" t="s">
        <v>11</v>
      </c>
      <c r="H10" s="24"/>
      <c r="I10" s="25" t="s">
        <v>12</v>
      </c>
      <c r="J10" s="26">
        <f>IF(D10="○",C10*1,IF(F10="○",C10*3,IF(H10="○",C10*5,0)))</f>
        <v>2</v>
      </c>
      <c r="K10" s="9" t="s">
        <v>41</v>
      </c>
      <c r="L10" s="27" t="s">
        <v>64</v>
      </c>
      <c r="N10" s="42" t="s">
        <v>95</v>
      </c>
    </row>
    <row r="11" spans="1:14" ht="30" customHeight="1">
      <c r="A11" s="21" t="s">
        <v>13</v>
      </c>
      <c r="B11" s="22" t="s">
        <v>14</v>
      </c>
      <c r="C11" s="23">
        <v>1</v>
      </c>
      <c r="D11" s="24" t="s">
        <v>84</v>
      </c>
      <c r="E11" s="25" t="s">
        <v>15</v>
      </c>
      <c r="F11" s="24"/>
      <c r="G11" s="25" t="s">
        <v>16</v>
      </c>
      <c r="H11" s="177"/>
      <c r="I11" s="178"/>
      <c r="J11" s="26">
        <f>IF(D11="○",C11*1,IF(F11="○",C11*3,0))</f>
        <v>1</v>
      </c>
      <c r="K11" s="9" t="s">
        <v>41</v>
      </c>
      <c r="L11" s="27" t="s">
        <v>63</v>
      </c>
      <c r="N11" s="42" t="s">
        <v>96</v>
      </c>
    </row>
    <row r="12" spans="1:14" ht="30" customHeight="1">
      <c r="A12" s="21" t="s">
        <v>17</v>
      </c>
      <c r="B12" s="22" t="s">
        <v>45</v>
      </c>
      <c r="C12" s="23">
        <v>1</v>
      </c>
      <c r="D12" s="24"/>
      <c r="E12" s="25" t="s">
        <v>52</v>
      </c>
      <c r="F12" s="24" t="s">
        <v>84</v>
      </c>
      <c r="G12" s="25" t="s">
        <v>53</v>
      </c>
      <c r="H12" s="24"/>
      <c r="I12" s="25" t="s">
        <v>19</v>
      </c>
      <c r="J12" s="26">
        <f>IF(D12="○",C12*1,IF(F12="○",C12*3,IF(H12="○",C12*5,0)))</f>
        <v>3</v>
      </c>
      <c r="K12" s="9" t="s">
        <v>41</v>
      </c>
      <c r="L12" s="27" t="s">
        <v>58</v>
      </c>
      <c r="N12" s="42" t="s">
        <v>97</v>
      </c>
    </row>
    <row r="13" spans="1:14" ht="36" customHeight="1">
      <c r="A13" s="179" t="s">
        <v>18</v>
      </c>
      <c r="B13" s="30" t="s">
        <v>56</v>
      </c>
      <c r="C13" s="31">
        <v>2</v>
      </c>
      <c r="D13" s="32" t="s">
        <v>84</v>
      </c>
      <c r="E13" s="33" t="s">
        <v>90</v>
      </c>
      <c r="F13" s="34"/>
      <c r="G13" s="33" t="s">
        <v>88</v>
      </c>
      <c r="H13" s="34"/>
      <c r="I13" s="33" t="s">
        <v>98</v>
      </c>
      <c r="J13" s="35">
        <f>IF(D13="○",C13*1,IF(F13="○",C13*3,IF(H13="○",C13*5,0)))</f>
        <v>2</v>
      </c>
      <c r="K13" s="9" t="s">
        <v>41</v>
      </c>
      <c r="L13" s="27" t="s">
        <v>67</v>
      </c>
      <c r="N13" s="42" t="s">
        <v>99</v>
      </c>
    </row>
    <row r="14" spans="1:14" ht="58.5" customHeight="1">
      <c r="A14" s="180"/>
      <c r="B14" s="22" t="s">
        <v>57</v>
      </c>
      <c r="C14" s="23">
        <v>10</v>
      </c>
      <c r="D14" s="24"/>
      <c r="E14" s="36" t="s">
        <v>71</v>
      </c>
      <c r="F14" s="181"/>
      <c r="G14" s="182"/>
      <c r="H14" s="182"/>
      <c r="I14" s="183"/>
      <c r="J14" s="26">
        <f>IF(D14="○",C14*1,0)</f>
        <v>0</v>
      </c>
      <c r="K14" s="9" t="s">
        <v>41</v>
      </c>
      <c r="L14" s="27" t="s">
        <v>60</v>
      </c>
      <c r="N14" s="42" t="s">
        <v>100</v>
      </c>
    </row>
    <row r="15" spans="1:14" ht="30" customHeight="1">
      <c r="A15" s="21" t="s">
        <v>72</v>
      </c>
      <c r="B15" s="22" t="s">
        <v>46</v>
      </c>
      <c r="C15" s="23">
        <v>5</v>
      </c>
      <c r="D15" s="24"/>
      <c r="E15" s="25" t="s">
        <v>20</v>
      </c>
      <c r="F15" s="181"/>
      <c r="G15" s="182"/>
      <c r="H15" s="182"/>
      <c r="I15" s="183"/>
      <c r="J15" s="26">
        <f>IF(D15="○",C15*1,0)</f>
        <v>0</v>
      </c>
      <c r="K15" s="9" t="s">
        <v>41</v>
      </c>
      <c r="L15" s="27" t="s">
        <v>66</v>
      </c>
      <c r="N15" s="42" t="s">
        <v>101</v>
      </c>
    </row>
    <row r="16" spans="1:14" ht="49.5" customHeight="1">
      <c r="A16" s="21" t="s">
        <v>73</v>
      </c>
      <c r="B16" s="22" t="s">
        <v>21</v>
      </c>
      <c r="C16" s="23">
        <v>1</v>
      </c>
      <c r="D16" s="24" t="s">
        <v>84</v>
      </c>
      <c r="E16" s="25" t="s">
        <v>22</v>
      </c>
      <c r="F16" s="24"/>
      <c r="G16" s="25" t="s">
        <v>89</v>
      </c>
      <c r="H16" s="24"/>
      <c r="I16" s="25" t="s">
        <v>47</v>
      </c>
      <c r="J16" s="35">
        <f>IF(D16="○",C16*1,IF(F16="○",C16*3,IF(H16="○",C16*5,0)))</f>
        <v>1</v>
      </c>
      <c r="K16" s="9" t="s">
        <v>41</v>
      </c>
      <c r="L16" s="27" t="s">
        <v>69</v>
      </c>
      <c r="N16" s="42" t="s">
        <v>126</v>
      </c>
    </row>
    <row r="17" spans="1:14" ht="30" customHeight="1">
      <c r="A17" s="21" t="s">
        <v>74</v>
      </c>
      <c r="B17" s="22" t="s">
        <v>54</v>
      </c>
      <c r="C17" s="23">
        <v>1</v>
      </c>
      <c r="D17" s="24" t="s">
        <v>84</v>
      </c>
      <c r="E17" s="25" t="s">
        <v>23</v>
      </c>
      <c r="F17" s="24"/>
      <c r="G17" s="25" t="s">
        <v>24</v>
      </c>
      <c r="H17" s="24"/>
      <c r="I17" s="25" t="s">
        <v>25</v>
      </c>
      <c r="J17" s="26">
        <f>IF(D17="○",C17*1,IF(F17="○",C17*3,IF(H17="○",C17*5,0)))</f>
        <v>1</v>
      </c>
      <c r="K17" s="9" t="s">
        <v>41</v>
      </c>
      <c r="L17" s="27" t="s">
        <v>103</v>
      </c>
      <c r="N17" s="42" t="s">
        <v>102</v>
      </c>
    </row>
    <row r="18" spans="1:14" ht="30" customHeight="1">
      <c r="A18" s="21" t="s">
        <v>75</v>
      </c>
      <c r="B18" s="22" t="s">
        <v>48</v>
      </c>
      <c r="C18" s="23">
        <v>2</v>
      </c>
      <c r="D18" s="24"/>
      <c r="E18" s="25" t="s">
        <v>27</v>
      </c>
      <c r="F18" s="24"/>
      <c r="G18" s="25" t="s">
        <v>28</v>
      </c>
      <c r="H18" s="24" t="s">
        <v>84</v>
      </c>
      <c r="I18" s="25" t="s">
        <v>29</v>
      </c>
      <c r="J18" s="26">
        <f>IF(D18="○",C18*1,IF(F18="○",C18*3,IF(H18="○",C18*5,0)))</f>
        <v>10</v>
      </c>
      <c r="K18" s="9" t="s">
        <v>41</v>
      </c>
      <c r="L18" s="27" t="s">
        <v>104</v>
      </c>
      <c r="N18" s="42" t="s">
        <v>106</v>
      </c>
    </row>
    <row r="19" spans="1:14" ht="30" customHeight="1">
      <c r="A19" s="21" t="s">
        <v>76</v>
      </c>
      <c r="B19" s="22" t="s">
        <v>26</v>
      </c>
      <c r="C19" s="23">
        <v>1</v>
      </c>
      <c r="D19" s="24"/>
      <c r="E19" s="25" t="s">
        <v>27</v>
      </c>
      <c r="F19" s="24" t="s">
        <v>84</v>
      </c>
      <c r="G19" s="25" t="s">
        <v>28</v>
      </c>
      <c r="H19" s="24"/>
      <c r="I19" s="25" t="s">
        <v>29</v>
      </c>
      <c r="J19" s="26">
        <f>IF(D19="○",C19*1,IF(F19="○",C19*3,IF(H19="○",C19*5,0)))</f>
        <v>3</v>
      </c>
      <c r="K19" s="9" t="s">
        <v>41</v>
      </c>
      <c r="L19" s="37" t="s">
        <v>105</v>
      </c>
      <c r="N19" s="42" t="s">
        <v>107</v>
      </c>
    </row>
    <row r="20" spans="1:14" ht="39" customHeight="1">
      <c r="A20" s="21" t="s">
        <v>77</v>
      </c>
      <c r="B20" s="22" t="s">
        <v>40</v>
      </c>
      <c r="C20" s="23">
        <v>1</v>
      </c>
      <c r="D20" s="32" t="s">
        <v>84</v>
      </c>
      <c r="E20" s="38" t="s">
        <v>30</v>
      </c>
      <c r="F20" s="39"/>
      <c r="G20" s="38" t="s">
        <v>31</v>
      </c>
      <c r="H20" s="39"/>
      <c r="I20" s="38" t="s">
        <v>32</v>
      </c>
      <c r="J20" s="15">
        <f>IF(D20="○",C20*1,IF(F20="○",C20*3,IF(H20="○",C20*5,0)))</f>
        <v>1</v>
      </c>
      <c r="K20" s="9" t="s">
        <v>41</v>
      </c>
      <c r="L20" s="37" t="s">
        <v>108</v>
      </c>
      <c r="N20" s="42" t="s">
        <v>109</v>
      </c>
    </row>
    <row r="21" spans="1:14" ht="39.6" customHeight="1">
      <c r="A21" s="21" t="s">
        <v>78</v>
      </c>
      <c r="B21" s="22" t="s">
        <v>49</v>
      </c>
      <c r="C21" s="23">
        <v>3</v>
      </c>
      <c r="D21" s="24"/>
      <c r="E21" s="40" t="s">
        <v>51</v>
      </c>
      <c r="F21" s="161"/>
      <c r="G21" s="162"/>
      <c r="H21" s="162"/>
      <c r="I21" s="163"/>
      <c r="J21" s="35">
        <f>IF(D21="",0,C21*D21)</f>
        <v>0</v>
      </c>
      <c r="K21" s="9" t="s">
        <v>41</v>
      </c>
      <c r="L21" s="27" t="s">
        <v>61</v>
      </c>
      <c r="N21" s="42" t="s">
        <v>110</v>
      </c>
    </row>
    <row r="22" spans="1:14" ht="30" customHeight="1">
      <c r="A22" s="21" t="s">
        <v>79</v>
      </c>
      <c r="B22" s="22" t="s">
        <v>50</v>
      </c>
      <c r="C22" s="23">
        <v>2</v>
      </c>
      <c r="D22" s="41">
        <v>2</v>
      </c>
      <c r="E22" s="40" t="s">
        <v>51</v>
      </c>
      <c r="F22" s="161"/>
      <c r="G22" s="162"/>
      <c r="H22" s="162"/>
      <c r="I22" s="163"/>
      <c r="J22" s="35">
        <f>IF(D22="",0,C22*D22)</f>
        <v>4</v>
      </c>
      <c r="K22" s="9" t="s">
        <v>41</v>
      </c>
      <c r="L22" s="27" t="s">
        <v>62</v>
      </c>
      <c r="N22" s="42" t="s">
        <v>111</v>
      </c>
    </row>
    <row r="23" spans="1:14" ht="30" customHeight="1">
      <c r="A23" s="21" t="s">
        <v>80</v>
      </c>
      <c r="B23" s="22" t="s">
        <v>34</v>
      </c>
      <c r="C23" s="23">
        <v>5</v>
      </c>
      <c r="D23" s="41"/>
      <c r="E23" s="40" t="s">
        <v>51</v>
      </c>
      <c r="F23" s="161"/>
      <c r="G23" s="162"/>
      <c r="H23" s="162"/>
      <c r="I23" s="163"/>
      <c r="J23" s="35">
        <f>IF(D23="",0,C23*D23)</f>
        <v>0</v>
      </c>
      <c r="K23" s="9" t="s">
        <v>41</v>
      </c>
      <c r="L23" s="27" t="s">
        <v>61</v>
      </c>
      <c r="N23" s="42" t="s">
        <v>112</v>
      </c>
    </row>
    <row r="24" spans="1:14" ht="51.75" customHeight="1" thickBot="1">
      <c r="A24" s="43" t="s">
        <v>81</v>
      </c>
      <c r="B24" s="44" t="s">
        <v>82</v>
      </c>
      <c r="C24" s="45">
        <v>10</v>
      </c>
      <c r="D24" s="46"/>
      <c r="E24" s="47" t="s">
        <v>86</v>
      </c>
      <c r="F24" s="46" t="s">
        <v>85</v>
      </c>
      <c r="G24" s="48" t="s">
        <v>87</v>
      </c>
      <c r="H24" s="189"/>
      <c r="I24" s="190"/>
      <c r="J24" s="49">
        <f>IF(D24="○",C24*1,IF(F24="○",C24*3,0))</f>
        <v>30</v>
      </c>
      <c r="K24" s="9" t="s">
        <v>41</v>
      </c>
      <c r="L24" s="27" t="s">
        <v>59</v>
      </c>
      <c r="N24" s="42" t="s">
        <v>68</v>
      </c>
    </row>
    <row r="25" spans="1:14" ht="27" customHeight="1" thickTop="1" thickBot="1">
      <c r="A25" s="186" t="s">
        <v>91</v>
      </c>
      <c r="B25" s="187"/>
      <c r="C25" s="187"/>
      <c r="D25" s="187"/>
      <c r="E25" s="187"/>
      <c r="F25" s="187"/>
      <c r="G25" s="187"/>
      <c r="H25" s="187"/>
      <c r="I25" s="187"/>
      <c r="J25" s="50">
        <f>SUM(J10:J24)</f>
        <v>58</v>
      </c>
      <c r="N25" s="51"/>
    </row>
    <row r="26" spans="1:14" ht="9.75" customHeight="1">
      <c r="A26" s="52"/>
      <c r="B26" s="14"/>
      <c r="C26" s="14"/>
      <c r="D26" s="14"/>
      <c r="E26" s="14"/>
      <c r="F26" s="14"/>
      <c r="G26" s="14"/>
      <c r="H26" s="14"/>
      <c r="I26" s="14"/>
      <c r="J26" s="14"/>
      <c r="N26" s="53"/>
    </row>
    <row r="27" spans="1:14" ht="30" customHeight="1">
      <c r="A27" s="35" t="s">
        <v>93</v>
      </c>
      <c r="B27" s="30" t="s">
        <v>33</v>
      </c>
      <c r="C27" s="31">
        <v>7</v>
      </c>
      <c r="D27" s="32"/>
      <c r="E27" s="54" t="s">
        <v>35</v>
      </c>
      <c r="F27" s="177"/>
      <c r="G27" s="188"/>
      <c r="H27" s="188"/>
      <c r="I27" s="178"/>
      <c r="J27" s="49">
        <f>IF(D27="○",C27*1,0)</f>
        <v>0</v>
      </c>
      <c r="K27" s="9" t="s">
        <v>41</v>
      </c>
      <c r="L27" s="27" t="s">
        <v>65</v>
      </c>
      <c r="N27" s="28"/>
    </row>
    <row r="28" spans="1:14" ht="30" customHeight="1" thickBot="1">
      <c r="A28" s="43" t="s">
        <v>92</v>
      </c>
      <c r="B28" s="44" t="s">
        <v>36</v>
      </c>
      <c r="C28" s="55">
        <v>5</v>
      </c>
      <c r="D28" s="46"/>
      <c r="E28" s="47" t="s">
        <v>37</v>
      </c>
      <c r="F28" s="56"/>
      <c r="G28" s="47" t="s">
        <v>38</v>
      </c>
      <c r="H28" s="56"/>
      <c r="I28" s="47" t="s">
        <v>39</v>
      </c>
      <c r="J28" s="29">
        <f>IF(D28="○",C28*1,IF(F28="○",C28*3,IF(H28="○",C28*5,0)))</f>
        <v>0</v>
      </c>
      <c r="K28" s="9" t="s">
        <v>41</v>
      </c>
      <c r="L28" s="27" t="s">
        <v>65</v>
      </c>
      <c r="N28" s="28"/>
    </row>
    <row r="29" spans="1:14" ht="27" customHeight="1" thickTop="1" thickBot="1">
      <c r="A29" s="186" t="s">
        <v>94</v>
      </c>
      <c r="B29" s="187"/>
      <c r="C29" s="187"/>
      <c r="D29" s="187"/>
      <c r="E29" s="187"/>
      <c r="F29" s="187"/>
      <c r="G29" s="187"/>
      <c r="H29" s="187"/>
      <c r="I29" s="187"/>
      <c r="J29" s="50">
        <f>SUM(J27:J28)</f>
        <v>0</v>
      </c>
      <c r="N29" s="57"/>
    </row>
    <row r="30" spans="1:14">
      <c r="A30" s="3"/>
    </row>
    <row r="31" spans="1:14" s="58" customFormat="1">
      <c r="A31" s="4"/>
      <c r="B31" s="4"/>
      <c r="C31" s="4"/>
      <c r="D31" s="4"/>
      <c r="E31" s="4"/>
      <c r="F31" s="4"/>
      <c r="G31" s="4"/>
      <c r="H31" s="4"/>
      <c r="I31" s="4"/>
      <c r="J31" s="4"/>
      <c r="M31" s="8"/>
      <c r="N31" s="8"/>
    </row>
    <row r="32" spans="1:14">
      <c r="A32" s="3"/>
      <c r="B32" s="59" t="s">
        <v>83</v>
      </c>
      <c r="C32" s="60"/>
      <c r="D32" s="184" t="s">
        <v>55</v>
      </c>
      <c r="E32" s="185"/>
      <c r="F32" s="185"/>
      <c r="G32" s="185"/>
      <c r="H32" s="185"/>
      <c r="I32" s="185"/>
      <c r="J32" s="185"/>
      <c r="K32" s="185"/>
      <c r="L32" s="185"/>
    </row>
    <row r="33" spans="1:11">
      <c r="A33" s="3"/>
      <c r="C33" s="4"/>
      <c r="D33" s="4"/>
      <c r="K33" s="7"/>
    </row>
    <row r="34" spans="1:11">
      <c r="A34" s="3"/>
    </row>
  </sheetData>
  <sheetProtection password="CC39" sheet="1" selectLockedCells="1"/>
  <mergeCells count="24">
    <mergeCell ref="D32:L32"/>
    <mergeCell ref="F22:I22"/>
    <mergeCell ref="F23:I23"/>
    <mergeCell ref="A25:I25"/>
    <mergeCell ref="F27:I27"/>
    <mergeCell ref="A29:I29"/>
    <mergeCell ref="H24:I24"/>
    <mergeCell ref="F21:I21"/>
    <mergeCell ref="A3:J3"/>
    <mergeCell ref="A6:B9"/>
    <mergeCell ref="C6:C9"/>
    <mergeCell ref="J6:J9"/>
    <mergeCell ref="H8:I8"/>
    <mergeCell ref="H11:I11"/>
    <mergeCell ref="A13:A14"/>
    <mergeCell ref="F14:I14"/>
    <mergeCell ref="F15:I15"/>
    <mergeCell ref="N6:N9"/>
    <mergeCell ref="L6:L9"/>
    <mergeCell ref="D7:E7"/>
    <mergeCell ref="F7:G7"/>
    <mergeCell ref="H7:I7"/>
    <mergeCell ref="D8:E8"/>
    <mergeCell ref="F8:G8"/>
  </mergeCells>
  <phoneticPr fontId="2"/>
  <pageMargins left="0.7" right="0.16" top="0.59055118110236227" bottom="0.36" header="0.51181102362204722" footer="0.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治験（医療機器）</vt:lpstr>
      <vt:lpstr>【記入例】</vt:lpstr>
      <vt:lpstr>【記入例】!Print_Area</vt:lpstr>
      <vt:lpstr>'治験（医療機器）'!Print_Area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治験事務局</dc:creator>
  <cp:lastModifiedBy>OCU治験事務局[南]</cp:lastModifiedBy>
  <cp:lastPrinted>2021-11-19T03:06:09Z</cp:lastPrinted>
  <dcterms:created xsi:type="dcterms:W3CDTF">2004-06-21T05:59:54Z</dcterms:created>
  <dcterms:modified xsi:type="dcterms:W3CDTF">2022-03-23T02:56:10Z</dcterms:modified>
</cp:coreProperties>
</file>